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Bogg\Downloads\"/>
    </mc:Choice>
  </mc:AlternateContent>
  <xr:revisionPtr revIDLastSave="0" documentId="13_ncr:1_{20C78909-E0F6-4A77-99A7-8ADF80E125C8}" xr6:coauthVersionLast="47" xr6:coauthVersionMax="47" xr10:uidLastSave="{00000000-0000-0000-0000-000000000000}"/>
  <bookViews>
    <workbookView xWindow="30612" yWindow="-108" windowWidth="30936" windowHeight="16776" tabRatio="817" xr2:uid="{00000000-000D-0000-FFFF-FFFF00000000}"/>
  </bookViews>
  <sheets>
    <sheet name="Bokslut 250831" sheetId="54" r:id="rId1"/>
    <sheet name="Balansräkning" sheetId="59" r:id="rId2"/>
    <sheet name="Resultatjmf 24-25" sheetId="60" r:id="rId3"/>
  </sheets>
  <externalReferences>
    <externalReference r:id="rId4"/>
  </externalReferences>
  <definedNames>
    <definedName name="kont_123" localSheetId="1">Balansräkning!#REF!</definedName>
    <definedName name="kont_123" localSheetId="0">'Bokslut 250831'!#REF!</definedName>
    <definedName name="kont_123">#REF!</definedName>
    <definedName name="kontoplan">#REF!</definedName>
    <definedName name="kto_2019" localSheetId="1">#REF!</definedName>
    <definedName name="kto_2019" localSheetId="0">#REF!</definedName>
    <definedName name="kto_2019">#REF!</definedName>
    <definedName name="kto_sc">[1]Tabs!$A$1:$G$430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60" l="1"/>
  <c r="F23" i="54"/>
  <c r="C12" i="54"/>
  <c r="H67" i="60"/>
  <c r="G67" i="60"/>
  <c r="F67" i="60"/>
  <c r="E67" i="60"/>
  <c r="D67" i="60"/>
  <c r="C45" i="60"/>
  <c r="C67" i="60" s="1"/>
  <c r="H44" i="60"/>
  <c r="G44" i="60"/>
  <c r="F44" i="60"/>
  <c r="E44" i="60"/>
  <c r="D44" i="60"/>
  <c r="D68" i="60" s="1"/>
  <c r="C40" i="60"/>
  <c r="C39" i="60"/>
  <c r="C44" i="60" l="1"/>
  <c r="C68" i="60" s="1"/>
  <c r="G68" i="60"/>
  <c r="E68" i="60"/>
  <c r="F68" i="60"/>
  <c r="H68" i="60"/>
  <c r="G23" i="60" l="1"/>
  <c r="F23" i="60"/>
  <c r="E23" i="60"/>
  <c r="D23" i="60"/>
  <c r="C23" i="60"/>
  <c r="B23" i="60"/>
  <c r="E13" i="59"/>
  <c r="F8" i="59"/>
  <c r="F6" i="59"/>
  <c r="C65" i="54"/>
  <c r="F44" i="54" s="1"/>
  <c r="F41" i="54"/>
  <c r="C51" i="54"/>
  <c r="F42" i="54" s="1"/>
  <c r="C73" i="54"/>
  <c r="F48" i="54" s="1"/>
  <c r="C29" i="54"/>
  <c r="F20" i="54"/>
  <c r="F25" i="54" s="1"/>
  <c r="D9" i="59"/>
  <c r="D14" i="59"/>
  <c r="D19" i="59"/>
  <c r="C86" i="54"/>
  <c r="F37" i="54" s="1"/>
  <c r="C79" i="54"/>
  <c r="F47" i="54" s="1"/>
  <c r="C59" i="54"/>
  <c r="F45" i="54" s="1"/>
  <c r="C44" i="54"/>
  <c r="F46" i="54" s="1"/>
  <c r="C37" i="54"/>
  <c r="F43" i="54" s="1"/>
  <c r="C23" i="54"/>
  <c r="F40" i="54" s="1"/>
  <c r="C14" i="54"/>
  <c r="F39" i="54" s="1"/>
  <c r="C3" i="54"/>
  <c r="C92" i="54" l="1"/>
  <c r="E17" i="59"/>
  <c r="J13" i="59"/>
  <c r="J6" i="59"/>
  <c r="E18" i="59"/>
  <c r="F14" i="59"/>
  <c r="E12" i="59"/>
  <c r="D21" i="59"/>
  <c r="F19" i="59" l="1"/>
  <c r="E14" i="59"/>
  <c r="E19" i="59"/>
  <c r="F7" i="54" l="1"/>
  <c r="F27" i="54" s="1"/>
  <c r="F9" i="59"/>
  <c r="F21" i="59" s="1"/>
  <c r="E7" i="59"/>
  <c r="E9" i="59" s="1"/>
  <c r="E21" i="59" s="1"/>
  <c r="F50" i="54"/>
  <c r="J21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tc={A3FFC350-AD6B-4438-8D88-DB217943B14D}</author>
    <author>tc={48516703-1A55-48FA-8B56-72D47AAA8ECF}</author>
    <author>tc={7FBB056A-96A4-4410-A240-07377D3E4417}</author>
    <author>tc={130568AC-462A-4FD8-8D54-1B3249032B0D}</author>
  </authors>
  <commentList>
    <comment ref="C5" authorId="0" shapeId="0" xr:uid="{A3FFC350-AD6B-4438-8D88-DB217943B14D}">
      <text>
        <t>[Trådad kommentar]
I din version av Excel kan du läsa den här trådade kommentaren, men eventuella ändringar i den tas bort om filen öppnas i en senare version av Excel. Läs mer: https://go.microsoft.com/fwlink/?linkid=870924
Kommentar:
    Dessa är utbetalda se konto 7333</t>
      </text>
    </comment>
    <comment ref="C9" authorId="1" shapeId="0" xr:uid="{48516703-1A55-48FA-8B56-72D47AAA8ECF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Avser styrelsearvoden för 2021-2024
</t>
      </text>
    </comment>
    <comment ref="C12" authorId="2" shapeId="0" xr:uid="{7FBB056A-96A4-4410-A240-07377D3E4417}">
      <text>
        <t>[Trådad kommentar]
I din version av Excel kan du läsa den här trådade kommentaren, men eventuella ändringar i den tas bort om filen öppnas i en senare version av Excel. Läs mer: https://go.microsoft.com/fwlink/?linkid=870924
Kommentar:
    Avser resebidrag SM 2022-2024 6.732kr. 2025 3.690</t>
      </text>
    </comment>
    <comment ref="C77" authorId="3" shapeId="0" xr:uid="{130568AC-462A-4FD8-8D54-1B3249032B0D}">
      <text>
        <t>[Trådad kommentar]
I din version av Excel kan du läsa den här trådade kommentaren, men eventuella ändringar i den tas bort om filen öppnas i en senare version av Excel. Läs mer: https://go.microsoft.com/fwlink/?linkid=870924
Kommentar:
    Avser Dalaserien 2024 6.500kr 2023 7.500kr. 1.000kr/klubb o 500kr till Rättvik o Falun vardera år.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Matsson</author>
  </authors>
  <commentList>
    <comment ref="C45" authorId="0" shapeId="0" xr:uid="{83ADD77C-5B77-4CD4-8F7E-7B23ECEB09F2}">
      <text>
        <r>
          <rPr>
            <b/>
            <sz val="9"/>
            <color indexed="81"/>
            <rFont val="Tahoma"/>
            <family val="2"/>
          </rPr>
          <t>Jan Matsson:</t>
        </r>
        <r>
          <rPr>
            <sz val="9"/>
            <color indexed="81"/>
            <rFont val="Tahoma"/>
            <family val="2"/>
          </rPr>
          <t xml:space="preserve">
Korrigerad bokföring 2018/2019</t>
        </r>
      </text>
    </comment>
  </commentList>
</comments>
</file>

<file path=xl/sharedStrings.xml><?xml version="1.0" encoding="utf-8"?>
<sst xmlns="http://schemas.openxmlformats.org/spreadsheetml/2006/main" count="229" uniqueCount="133">
  <si>
    <t>Dalahelgen</t>
  </si>
  <si>
    <t>DM-damer</t>
  </si>
  <si>
    <t>Brickläggning</t>
  </si>
  <si>
    <t>Bordsavgifter</t>
  </si>
  <si>
    <t>ADM</t>
  </si>
  <si>
    <t>2019/2020</t>
  </si>
  <si>
    <t>Bank, Plusgiro</t>
  </si>
  <si>
    <t>Bank, Övriga bankkonton</t>
  </si>
  <si>
    <t>SB Reskontra (Ruterkonto)</t>
  </si>
  <si>
    <t>S:a Tillgångar</t>
  </si>
  <si>
    <t>Årets resultat</t>
  </si>
  <si>
    <t>Balanserade vinstmedel</t>
  </si>
  <si>
    <t>S:a Eget kapital</t>
  </si>
  <si>
    <t>S.a skulder</t>
  </si>
  <si>
    <t>Kontroll</t>
  </si>
  <si>
    <t>Startavgifter</t>
  </si>
  <si>
    <t>Reseersättning SB</t>
  </si>
  <si>
    <t>Medlemsavgifter</t>
  </si>
  <si>
    <t>Övriga ersättningar och intäkter</t>
  </si>
  <si>
    <t>Startavgift SB</t>
  </si>
  <si>
    <t>Förtäring</t>
  </si>
  <si>
    <t>Priser/Blommor etc.</t>
  </si>
  <si>
    <t>Mästarpoäng</t>
  </si>
  <si>
    <t>Diverse tävlingsomkostnader</t>
  </si>
  <si>
    <t>Lokalhyra</t>
  </si>
  <si>
    <t>Kontorsmaterial</t>
  </si>
  <si>
    <t>Omkostnadsersättning</t>
  </si>
  <si>
    <t>Bankkostnader</t>
  </si>
  <si>
    <t>Swish-kostnader</t>
  </si>
  <si>
    <t>Reseersättning styrelsen</t>
  </si>
  <si>
    <t>Reseersättning övriga</t>
  </si>
  <si>
    <t>Övriga kostnader</t>
  </si>
  <si>
    <t>DM-lag</t>
  </si>
  <si>
    <t>DM-par</t>
  </si>
  <si>
    <t>DM-mixed</t>
  </si>
  <si>
    <t>DM-veteran</t>
  </si>
  <si>
    <t>DM-individuellt</t>
  </si>
  <si>
    <t>Dalarallyt</t>
  </si>
  <si>
    <t>Div 4</t>
  </si>
  <si>
    <t>Tävlingsledare</t>
  </si>
  <si>
    <t>Årsstämman</t>
  </si>
  <si>
    <t>Leverantörsskulder</t>
  </si>
  <si>
    <t>SKULDER</t>
  </si>
  <si>
    <t>SM/DM</t>
  </si>
  <si>
    <t>Årets rörelser</t>
  </si>
  <si>
    <t>3160 / Medlemsavgifter</t>
  </si>
  <si>
    <t>6571 / Swish-kostnader</t>
  </si>
  <si>
    <t>3120 / Startavgifter</t>
  </si>
  <si>
    <t>4180 / Tävlingsledare</t>
  </si>
  <si>
    <t>4010 / Startavgift SB</t>
  </si>
  <si>
    <t>4140 / Priser/Blommor etc.</t>
  </si>
  <si>
    <t>Intäkter</t>
  </si>
  <si>
    <t>Kostnader</t>
  </si>
  <si>
    <t>Totalt kostnader</t>
  </si>
  <si>
    <t>Lagbarometer</t>
  </si>
  <si>
    <t>Riksstämman</t>
  </si>
  <si>
    <t>Medlemsavg.</t>
  </si>
  <si>
    <t>2020/2021</t>
  </si>
  <si>
    <t>Bridgekryss</t>
  </si>
  <si>
    <t>BBO-återbäring SBF</t>
  </si>
  <si>
    <t>Försäljning/uthyrning bridgekryss</t>
  </si>
  <si>
    <t>SUMMERING Fordringar och Skulder</t>
  </si>
  <si>
    <t>FÖRBETALDA INTÄKTER</t>
  </si>
  <si>
    <t>TOTALT:</t>
  </si>
  <si>
    <t>6340 / Omkostnadsersättning</t>
  </si>
  <si>
    <t>2021/2022</t>
  </si>
  <si>
    <t>4182 / Brickläggning</t>
  </si>
  <si>
    <t>7900 / Övriga kostnader</t>
  </si>
  <si>
    <t>DM-max hjärter</t>
  </si>
  <si>
    <t>Dalaserien</t>
  </si>
  <si>
    <t>7331 /Reseersättning styrelsen</t>
  </si>
  <si>
    <t>2022/2023</t>
  </si>
  <si>
    <t>4199 / Juniorstöd</t>
  </si>
  <si>
    <t>7332 / Reseersättning övriga</t>
  </si>
  <si>
    <t>Bidrag klubbarna/juniorer</t>
  </si>
  <si>
    <t>Div IV</t>
  </si>
  <si>
    <t>BBO</t>
  </si>
  <si>
    <t>Förtjänsttecken</t>
  </si>
  <si>
    <t>Juniorstöd</t>
  </si>
  <si>
    <t>2023/2024</t>
  </si>
  <si>
    <t xml:space="preserve">RESULTATRÄKNING </t>
  </si>
  <si>
    <t>per kostnadsställe</t>
  </si>
  <si>
    <t>per konto</t>
  </si>
  <si>
    <t>tot. intäkter:</t>
  </si>
  <si>
    <t>Resultat</t>
  </si>
  <si>
    <t>tot. kostnader</t>
  </si>
  <si>
    <t>Resultat 2024/2025</t>
  </si>
  <si>
    <t>Resultat 2024/2025; kontonivå</t>
  </si>
  <si>
    <t>Resultat 2024-09-01 - 2025-08-31</t>
  </si>
  <si>
    <t>4183 / Lokalhyra schablon 600 kr</t>
  </si>
  <si>
    <t>4192 / Bidrag till Dalaklubbarna (Dalaserien)</t>
  </si>
  <si>
    <t>5841 / Distriktsträff</t>
  </si>
  <si>
    <t>6110 / Kontorsmaterial</t>
  </si>
  <si>
    <t>7331 / Reseersättning styrelsen</t>
  </si>
  <si>
    <t>7333 / Reseersättning deltag SM/DM</t>
  </si>
  <si>
    <t>6570 / Bank- och  Swish-kostnader</t>
  </si>
  <si>
    <t>7990 / Övriga kostander</t>
  </si>
  <si>
    <t>6570 / Bankkostnader</t>
  </si>
  <si>
    <t>ADM - 1001</t>
  </si>
  <si>
    <t>Dalahelgen - 1030</t>
  </si>
  <si>
    <t>6110 / Kontorsmaterial o bankkostn</t>
  </si>
  <si>
    <t>4010 / Startavg SB</t>
  </si>
  <si>
    <t>DM-damer - 1014</t>
  </si>
  <si>
    <t>DM-mixed - 1013</t>
  </si>
  <si>
    <t>DM-Individuellt - 1016</t>
  </si>
  <si>
    <t>DM-veteran - 1015</t>
  </si>
  <si>
    <t>Årsstämman - 1020</t>
  </si>
  <si>
    <t>DM-max hjärter - 1021</t>
  </si>
  <si>
    <t xml:space="preserve">4183 / Lokalhyra </t>
  </si>
  <si>
    <t>Div 4 - 1025</t>
  </si>
  <si>
    <t>Dalaserien - 1031</t>
  </si>
  <si>
    <t>4192 / Bidrag Dalaklubbar</t>
  </si>
  <si>
    <t>DM-lag - 1011</t>
  </si>
  <si>
    <t>DM-par - 1012</t>
  </si>
  <si>
    <t>Ingående balans 2024-09-01</t>
  </si>
  <si>
    <t>Förutbetalda spelavgifter</t>
  </si>
  <si>
    <t>2024/2025</t>
  </si>
  <si>
    <t>Lag Lågrev</t>
  </si>
  <si>
    <t>Spelavgift Dalahelgen</t>
  </si>
  <si>
    <t>Tillgångar:</t>
  </si>
  <si>
    <t>TILLGÅNGAR:</t>
  </si>
  <si>
    <t>EGET KAPITAL:</t>
  </si>
  <si>
    <t>SKULDER:</t>
  </si>
  <si>
    <t>Utgående balans 2025-08-31</t>
  </si>
  <si>
    <t>Bidrag till Dalaklubbarna</t>
  </si>
  <si>
    <t>Reseersättning deltag SM/DM</t>
  </si>
  <si>
    <t>avser 2023/2024</t>
  </si>
  <si>
    <t>3690 / Reseersättning SM</t>
  </si>
  <si>
    <t xml:space="preserve">7333 / Reseersättning SM/DM </t>
  </si>
  <si>
    <t>avser 2023 o 2024</t>
  </si>
  <si>
    <t>även konto 7333</t>
  </si>
  <si>
    <t>avser 2022-2025</t>
  </si>
  <si>
    <t>4010 / Startavgift SB/spelavgift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</si>
</sst>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4" fillId="0" borderId="0"/>
  </cellStyleXfs>
  <cellXfs count="9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10" xfId="0" applyNumberFormat="1" applyBorder="1"/>
    <xf numFmtId="0" fontId="0" fillId="0" borderId="10" xfId="0" applyBorder="1"/>
    <xf numFmtId="0" fontId="0" fillId="0" borderId="0" xfId="0" applyAlignment="1">
      <alignment horizontal="left"/>
    </xf>
    <xf numFmtId="0" fontId="0" fillId="0" borderId="15" xfId="0" applyBorder="1"/>
    <xf numFmtId="0" fontId="16" fillId="0" borderId="0" xfId="0" applyFont="1"/>
    <xf numFmtId="0" fontId="0" fillId="35" borderId="0" xfId="0" applyFill="1"/>
    <xf numFmtId="164" fontId="16" fillId="0" borderId="0" xfId="0" applyNumberFormat="1" applyFont="1"/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164" fontId="0" fillId="0" borderId="19" xfId="0" applyNumberFormat="1" applyBorder="1" applyAlignment="1">
      <alignment horizontal="center" vertical="center" wrapText="1"/>
    </xf>
    <xf numFmtId="0" fontId="18" fillId="0" borderId="0" xfId="0" applyFont="1"/>
    <xf numFmtId="0" fontId="0" fillId="0" borderId="21" xfId="0" applyBorder="1"/>
    <xf numFmtId="164" fontId="16" fillId="0" borderId="10" xfId="0" applyNumberFormat="1" applyFont="1" applyBorder="1"/>
    <xf numFmtId="14" fontId="0" fillId="35" borderId="0" xfId="0" applyNumberFormat="1" applyFill="1"/>
    <xf numFmtId="164" fontId="0" fillId="35" borderId="0" xfId="0" applyNumberFormat="1" applyFill="1"/>
    <xf numFmtId="14" fontId="19" fillId="0" borderId="23" xfId="0" applyNumberFormat="1" applyFont="1" applyBorder="1"/>
    <xf numFmtId="0" fontId="0" fillId="0" borderId="24" xfId="0" applyBorder="1"/>
    <xf numFmtId="164" fontId="0" fillId="0" borderId="24" xfId="0" applyNumberFormat="1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23" fillId="35" borderId="0" xfId="0" applyNumberFormat="1" applyFont="1" applyFill="1"/>
    <xf numFmtId="0" fontId="0" fillId="0" borderId="28" xfId="0" applyBorder="1"/>
    <xf numFmtId="14" fontId="0" fillId="0" borderId="10" xfId="0" applyNumberFormat="1" applyBorder="1"/>
    <xf numFmtId="14" fontId="0" fillId="0" borderId="29" xfId="0" applyNumberFormat="1" applyBorder="1"/>
    <xf numFmtId="0" fontId="0" fillId="0" borderId="14" xfId="0" applyBorder="1"/>
    <xf numFmtId="0" fontId="18" fillId="0" borderId="10" xfId="0" applyFont="1" applyBorder="1"/>
    <xf numFmtId="165" fontId="0" fillId="0" borderId="15" xfId="0" applyNumberFormat="1" applyBorder="1"/>
    <xf numFmtId="165" fontId="18" fillId="0" borderId="15" xfId="0" applyNumberFormat="1" applyFont="1" applyBorder="1"/>
    <xf numFmtId="0" fontId="0" fillId="0" borderId="14" xfId="0" applyBorder="1" applyAlignment="1">
      <alignment horizontal="left" indent="1"/>
    </xf>
    <xf numFmtId="164" fontId="0" fillId="0" borderId="15" xfId="0" applyNumberFormat="1" applyBorder="1"/>
    <xf numFmtId="0" fontId="16" fillId="37" borderId="14" xfId="0" applyFont="1" applyFill="1" applyBorder="1" applyAlignment="1">
      <alignment horizontal="left" indent="1"/>
    </xf>
    <xf numFmtId="164" fontId="16" fillId="37" borderId="15" xfId="0" applyNumberFormat="1" applyFont="1" applyFill="1" applyBorder="1"/>
    <xf numFmtId="0" fontId="16" fillId="37" borderId="16" xfId="0" applyFont="1" applyFill="1" applyBorder="1" applyAlignment="1">
      <alignment horizontal="left" indent="1"/>
    </xf>
    <xf numFmtId="164" fontId="16" fillId="37" borderId="17" xfId="0" applyNumberFormat="1" applyFont="1" applyFill="1" applyBorder="1"/>
    <xf numFmtId="0" fontId="16" fillId="0" borderId="31" xfId="0" applyFont="1" applyBorder="1" applyAlignment="1">
      <alignment horizontal="left"/>
    </xf>
    <xf numFmtId="164" fontId="16" fillId="0" borderId="30" xfId="0" applyNumberFormat="1" applyFont="1" applyBorder="1"/>
    <xf numFmtId="164" fontId="16" fillId="36" borderId="33" xfId="0" applyNumberFormat="1" applyFont="1" applyFill="1" applyBorder="1"/>
    <xf numFmtId="0" fontId="16" fillId="36" borderId="32" xfId="0" applyFont="1" applyFill="1" applyBorder="1" applyAlignment="1">
      <alignment horizontal="center"/>
    </xf>
    <xf numFmtId="164" fontId="16" fillId="38" borderId="30" xfId="0" applyNumberFormat="1" applyFont="1" applyFill="1" applyBorder="1"/>
    <xf numFmtId="0" fontId="0" fillId="33" borderId="34" xfId="0" applyFill="1" applyBorder="1" applyAlignment="1">
      <alignment horizontal="right"/>
    </xf>
    <xf numFmtId="164" fontId="0" fillId="33" borderId="35" xfId="0" applyNumberFormat="1" applyFill="1" applyBorder="1" applyAlignment="1">
      <alignment horizontal="center"/>
    </xf>
    <xf numFmtId="14" fontId="0" fillId="0" borderId="36" xfId="0" applyNumberFormat="1" applyBorder="1"/>
    <xf numFmtId="164" fontId="0" fillId="0" borderId="36" xfId="0" applyNumberFormat="1" applyBorder="1"/>
    <xf numFmtId="0" fontId="0" fillId="0" borderId="36" xfId="0" applyBorder="1"/>
    <xf numFmtId="14" fontId="0" fillId="0" borderId="20" xfId="0" quotePrefix="1" applyNumberFormat="1" applyBorder="1"/>
    <xf numFmtId="0" fontId="0" fillId="0" borderId="13" xfId="0" applyBorder="1"/>
    <xf numFmtId="0" fontId="0" fillId="0" borderId="12" xfId="0" applyBorder="1"/>
    <xf numFmtId="0" fontId="0" fillId="0" borderId="16" xfId="0" applyBorder="1"/>
    <xf numFmtId="0" fontId="26" fillId="0" borderId="0" xfId="0" applyFont="1" applyAlignment="1">
      <alignment horizontal="left" indent="1"/>
    </xf>
    <xf numFmtId="0" fontId="22" fillId="34" borderId="11" xfId="0" applyFont="1" applyFill="1" applyBorder="1" applyAlignment="1">
      <alignment horizontal="center" vertical="center"/>
    </xf>
    <xf numFmtId="165" fontId="0" fillId="0" borderId="0" xfId="0" applyNumberFormat="1"/>
    <xf numFmtId="165" fontId="0" fillId="0" borderId="18" xfId="0" applyNumberFormat="1" applyBorder="1"/>
    <xf numFmtId="165" fontId="0" fillId="0" borderId="13" xfId="0" applyNumberFormat="1" applyBorder="1"/>
    <xf numFmtId="0" fontId="0" fillId="0" borderId="12" xfId="0" applyBorder="1" applyAlignment="1">
      <alignment horizontal="right" indent="1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right" indent="1"/>
    </xf>
    <xf numFmtId="165" fontId="0" fillId="0" borderId="10" xfId="0" applyNumberFormat="1" applyBorder="1"/>
    <xf numFmtId="165" fontId="0" fillId="0" borderId="17" xfId="0" applyNumberFormat="1" applyBorder="1"/>
    <xf numFmtId="165" fontId="18" fillId="0" borderId="0" xfId="0" applyNumberFormat="1" applyFont="1"/>
    <xf numFmtId="0" fontId="0" fillId="0" borderId="16" xfId="0" applyBorder="1" applyAlignment="1">
      <alignment horizontal="right" indent="1"/>
    </xf>
    <xf numFmtId="0" fontId="0" fillId="0" borderId="10" xfId="0" applyBorder="1" applyAlignment="1">
      <alignment horizontal="left"/>
    </xf>
    <xf numFmtId="0" fontId="18" fillId="0" borderId="0" xfId="0" applyFont="1" applyAlignment="1">
      <alignment horizontal="right"/>
    </xf>
    <xf numFmtId="0" fontId="16" fillId="38" borderId="16" xfId="0" applyFont="1" applyFill="1" applyBorder="1" applyAlignment="1">
      <alignment horizontal="right" indent="2"/>
    </xf>
    <xf numFmtId="165" fontId="16" fillId="38" borderId="10" xfId="0" applyNumberFormat="1" applyFont="1" applyFill="1" applyBorder="1"/>
    <xf numFmtId="165" fontId="16" fillId="38" borderId="17" xfId="0" applyNumberFormat="1" applyFont="1" applyFill="1" applyBorder="1"/>
    <xf numFmtId="0" fontId="0" fillId="38" borderId="16" xfId="0" applyFill="1" applyBorder="1" applyAlignment="1">
      <alignment horizontal="right" indent="1"/>
    </xf>
    <xf numFmtId="0" fontId="16" fillId="38" borderId="10" xfId="0" applyFont="1" applyFill="1" applyBorder="1" applyAlignment="1">
      <alignment horizontal="right" indent="2"/>
    </xf>
    <xf numFmtId="164" fontId="0" fillId="0" borderId="18" xfId="0" applyNumberFormat="1" applyBorder="1"/>
    <xf numFmtId="0" fontId="0" fillId="0" borderId="18" xfId="0" applyBorder="1"/>
    <xf numFmtId="14" fontId="0" fillId="0" borderId="16" xfId="0" applyNumberFormat="1" applyBorder="1"/>
    <xf numFmtId="0" fontId="16" fillId="0" borderId="16" xfId="0" applyFont="1" applyBorder="1" applyAlignment="1">
      <alignment horizontal="left"/>
    </xf>
    <xf numFmtId="164" fontId="16" fillId="0" borderId="17" xfId="0" applyNumberFormat="1" applyFont="1" applyBorder="1"/>
    <xf numFmtId="14" fontId="19" fillId="0" borderId="37" xfId="0" applyNumberFormat="1" applyFont="1" applyBorder="1"/>
    <xf numFmtId="0" fontId="0" fillId="0" borderId="17" xfId="0" applyBorder="1"/>
    <xf numFmtId="14" fontId="0" fillId="0" borderId="37" xfId="0" applyNumberFormat="1" applyBorder="1"/>
    <xf numFmtId="0" fontId="0" fillId="0" borderId="38" xfId="0" applyBorder="1"/>
    <xf numFmtId="0" fontId="0" fillId="33" borderId="39" xfId="0" applyFill="1" applyBorder="1" applyAlignment="1">
      <alignment horizontal="right"/>
    </xf>
    <xf numFmtId="164" fontId="0" fillId="33" borderId="40" xfId="0" applyNumberFormat="1" applyFill="1" applyBorder="1" applyAlignment="1">
      <alignment horizontal="center"/>
    </xf>
    <xf numFmtId="14" fontId="19" fillId="0" borderId="14" xfId="0" applyNumberFormat="1" applyFont="1" applyBorder="1"/>
    <xf numFmtId="0" fontId="18" fillId="0" borderId="16" xfId="0" applyFont="1" applyBorder="1"/>
    <xf numFmtId="0" fontId="16" fillId="0" borderId="0" xfId="0" applyFont="1" applyAlignment="1">
      <alignment horizontal="left"/>
    </xf>
    <xf numFmtId="0" fontId="0" fillId="39" borderId="0" xfId="0" applyFill="1"/>
    <xf numFmtId="0" fontId="16" fillId="39" borderId="0" xfId="0" applyFont="1" applyFill="1" applyAlignment="1">
      <alignment horizontal="left"/>
    </xf>
    <xf numFmtId="164" fontId="16" fillId="39" borderId="0" xfId="0" applyNumberFormat="1" applyFont="1" applyFill="1"/>
    <xf numFmtId="0" fontId="16" fillId="40" borderId="0" xfId="0" applyFont="1" applyFill="1" applyAlignment="1">
      <alignment horizontal="center"/>
    </xf>
    <xf numFmtId="164" fontId="16" fillId="40" borderId="0" xfId="0" applyNumberFormat="1" applyFont="1" applyFill="1"/>
    <xf numFmtId="0" fontId="29" fillId="0" borderId="0" xfId="0" quotePrefix="1" applyFont="1"/>
    <xf numFmtId="0" fontId="16" fillId="38" borderId="31" xfId="0" applyFont="1" applyFill="1" applyBorder="1" applyAlignment="1">
      <alignment horizontal="left"/>
    </xf>
    <xf numFmtId="0" fontId="30" fillId="0" borderId="0" xfId="0" applyFon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center" vertical="center" wrapText="1"/>
    </xf>
    <xf numFmtId="0" fontId="0" fillId="0" borderId="13" xfId="0" applyBorder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9CFF1334-F506-478F-A583-05E6F1E38798}"/>
    <cellStyle name="Normal 3" xfId="43" xr:uid="{EC57050A-FDEE-49A2-AC63-594675F0B57E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 april"/>
      <sheetName val="Maj justeringar"/>
      <sheetName val="Blad4"/>
      <sheetName val="Blad5"/>
      <sheetName val="Kassa 2019"/>
      <sheetName val="Summary 2019"/>
      <sheetName val="2019"/>
      <sheetName val="Rull. 12_Q3"/>
      <sheetName val="R12-SUM"/>
      <sheetName val="2018"/>
      <sheetName val="2017"/>
      <sheetName val="2016"/>
      <sheetName val="BFO"/>
      <sheetName val="Tabs"/>
      <sheetName val="Blad1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Nummer</v>
          </cell>
          <cell r="B1" t="str">
            <v>Namn</v>
          </cell>
          <cell r="C1" t="str">
            <v>Level</v>
          </cell>
          <cell r="D1" t="str">
            <v>Grupp</v>
          </cell>
          <cell r="E1" t="str">
            <v>Kontoklass</v>
          </cell>
          <cell r="F1" t="str">
            <v>Årsredovisning</v>
          </cell>
          <cell r="G1" t="str">
            <v>Anm</v>
          </cell>
        </row>
        <row r="2">
          <cell r="A2" t="str">
            <v>1050</v>
          </cell>
          <cell r="B2" t="str">
            <v>VARUMÄRKEN</v>
          </cell>
          <cell r="C2" t="str">
            <v>Tillgångar</v>
          </cell>
          <cell r="D2" t="str">
            <v>Anläggningstillgångar</v>
          </cell>
          <cell r="E2" t="str">
            <v>Immateriella tillgångar</v>
          </cell>
          <cell r="F2" t="str">
            <v>Immateriella tillgångar</v>
          </cell>
          <cell r="G2" t="str">
            <v/>
          </cell>
        </row>
        <row r="3">
          <cell r="A3" t="str">
            <v>1100</v>
          </cell>
          <cell r="B3" t="str">
            <v>SLAKTERIBYGGNAD</v>
          </cell>
          <cell r="C3" t="str">
            <v>Tillgångar</v>
          </cell>
          <cell r="D3" t="str">
            <v>Anläggningstillgångar</v>
          </cell>
          <cell r="E3" t="str">
            <v>Byggnader och Mark</v>
          </cell>
          <cell r="F3" t="str">
            <v>Byggnader och Mark</v>
          </cell>
          <cell r="G3" t="str">
            <v>ICKHOLMEN 1:8</v>
          </cell>
        </row>
        <row r="4">
          <cell r="A4" t="str">
            <v>1109</v>
          </cell>
          <cell r="B4" t="str">
            <v>AVSKR SLAKTERIBYGGNAD</v>
          </cell>
          <cell r="C4" t="str">
            <v>Tillgångar</v>
          </cell>
          <cell r="D4" t="str">
            <v>Anläggningstillgångar</v>
          </cell>
          <cell r="E4" t="str">
            <v>Byggnader och Mark</v>
          </cell>
          <cell r="F4" t="str">
            <v>Byggnader och Mark</v>
          </cell>
          <cell r="G4" t="str">
            <v>ICKHOLMEN 1:8</v>
          </cell>
        </row>
        <row r="5">
          <cell r="A5" t="str">
            <v>1110</v>
          </cell>
          <cell r="B5" t="str">
            <v>FABRIKSBYGGNADER</v>
          </cell>
          <cell r="C5" t="str">
            <v>Tillgångar</v>
          </cell>
          <cell r="D5" t="str">
            <v>Anläggningstillgångar</v>
          </cell>
          <cell r="E5" t="str">
            <v>Byggnader och Mark</v>
          </cell>
          <cell r="F5" t="str">
            <v>Byggnader och Mark</v>
          </cell>
          <cell r="G5" t="str">
            <v>UTMELAND 47:36</v>
          </cell>
        </row>
        <row r="6">
          <cell r="A6" t="str">
            <v>1119</v>
          </cell>
          <cell r="B6" t="str">
            <v>AVSKR FABRIKSBYGGNADER</v>
          </cell>
          <cell r="C6" t="str">
            <v>Tillgångar</v>
          </cell>
          <cell r="D6" t="str">
            <v>Anläggningstillgångar</v>
          </cell>
          <cell r="E6" t="str">
            <v>Byggnader och Mark</v>
          </cell>
          <cell r="F6" t="str">
            <v>Byggnader och Mark</v>
          </cell>
          <cell r="G6" t="str">
            <v>UTMELAND 47:36</v>
          </cell>
        </row>
        <row r="7">
          <cell r="A7" t="str">
            <v>1120</v>
          </cell>
          <cell r="B7" t="str">
            <v>UPPSKRIVNING FABRIK</v>
          </cell>
          <cell r="C7" t="str">
            <v>Tillgångar</v>
          </cell>
          <cell r="D7" t="str">
            <v>Anläggningstillgångar</v>
          </cell>
          <cell r="E7" t="str">
            <v>Byggnader och Mark</v>
          </cell>
          <cell r="F7" t="str">
            <v>Byggnader och Mark</v>
          </cell>
          <cell r="G7" t="str">
            <v>UTMELAND 47:36</v>
          </cell>
        </row>
        <row r="8">
          <cell r="A8" t="str">
            <v>1129</v>
          </cell>
          <cell r="B8" t="str">
            <v>AVSKR UPPSKR FABRIK</v>
          </cell>
          <cell r="C8" t="str">
            <v>Tillgångar</v>
          </cell>
          <cell r="D8" t="str">
            <v>Anläggningstillgångar</v>
          </cell>
          <cell r="E8" t="str">
            <v>Byggnader och Mark</v>
          </cell>
          <cell r="F8" t="str">
            <v>Byggnader och Mark</v>
          </cell>
          <cell r="G8" t="str">
            <v>UTMELAND 47:36</v>
          </cell>
        </row>
        <row r="9">
          <cell r="A9" t="str">
            <v>1130</v>
          </cell>
          <cell r="B9" t="str">
            <v>MARK FABRIK</v>
          </cell>
          <cell r="C9" t="str">
            <v>Tillgångar</v>
          </cell>
          <cell r="D9" t="str">
            <v>Anläggningstillgångar</v>
          </cell>
          <cell r="E9" t="str">
            <v>Byggnader och Mark</v>
          </cell>
          <cell r="F9" t="str">
            <v>Byggnader och Mark</v>
          </cell>
          <cell r="G9" t="str">
            <v>UTMELAND 47:36</v>
          </cell>
        </row>
        <row r="10">
          <cell r="A10" t="str">
            <v>1150</v>
          </cell>
          <cell r="B10" t="str">
            <v>MARKANLÄGGN FABRIK</v>
          </cell>
          <cell r="C10" t="str">
            <v>Tillgångar</v>
          </cell>
          <cell r="D10" t="str">
            <v>Anläggningstillgångar</v>
          </cell>
          <cell r="E10" t="str">
            <v>Byggnader och Mark</v>
          </cell>
          <cell r="F10" t="str">
            <v>Byggnader och Mark</v>
          </cell>
          <cell r="G10" t="str">
            <v>UTMELAND 47:36</v>
          </cell>
        </row>
        <row r="11">
          <cell r="A11" t="str">
            <v>1159</v>
          </cell>
          <cell r="B11" t="str">
            <v>AVSKR MARKANL FABRIK</v>
          </cell>
          <cell r="C11" t="str">
            <v>Tillgångar</v>
          </cell>
          <cell r="D11" t="str">
            <v>Anläggningstillgångar</v>
          </cell>
          <cell r="E11" t="str">
            <v>Byggnader och Mark</v>
          </cell>
          <cell r="F11" t="str">
            <v>Byggnader och Mark</v>
          </cell>
          <cell r="G11" t="str">
            <v>UTMELAND 47:36</v>
          </cell>
        </row>
        <row r="12">
          <cell r="A12" t="str">
            <v>1160</v>
          </cell>
          <cell r="B12" t="str">
            <v>HUD-/STALLBYGGNAD</v>
          </cell>
          <cell r="C12" t="str">
            <v>Tillgångar</v>
          </cell>
          <cell r="D12" t="str">
            <v>Anläggningstillgångar</v>
          </cell>
          <cell r="E12" t="str">
            <v>Byggnader och Mark</v>
          </cell>
          <cell r="F12" t="str">
            <v>Byggnader och Mark</v>
          </cell>
          <cell r="G12" t="str">
            <v>ICKHOLMEN 1:9</v>
          </cell>
        </row>
        <row r="13">
          <cell r="A13" t="str">
            <v>1169</v>
          </cell>
          <cell r="B13" t="str">
            <v>AVSKR HUD-/STALLBYGGN</v>
          </cell>
          <cell r="C13" t="str">
            <v>Tillgångar</v>
          </cell>
          <cell r="D13" t="str">
            <v>Anläggningstillgångar</v>
          </cell>
          <cell r="E13" t="str">
            <v>Byggnader och Mark</v>
          </cell>
          <cell r="F13" t="str">
            <v>Byggnader och Mark</v>
          </cell>
          <cell r="G13" t="str">
            <v>ICKHOLMEN 1:9</v>
          </cell>
        </row>
        <row r="14">
          <cell r="A14" t="str">
            <v>1170</v>
          </cell>
          <cell r="B14" t="str">
            <v>MARK HUD/STALL</v>
          </cell>
          <cell r="C14" t="str">
            <v>Tillgångar</v>
          </cell>
          <cell r="D14" t="str">
            <v>Anläggningstillgångar</v>
          </cell>
          <cell r="E14" t="str">
            <v>Byggnader och Mark</v>
          </cell>
          <cell r="F14" t="str">
            <v>Byggnader och Mark</v>
          </cell>
          <cell r="G14" t="str">
            <v>ICKHOLMEN 1:9</v>
          </cell>
        </row>
        <row r="15">
          <cell r="A15" t="str">
            <v>1171</v>
          </cell>
          <cell r="B15" t="str">
            <v>DAMM /AVFALLSPLATTA</v>
          </cell>
          <cell r="C15" t="str">
            <v>Tillgångar</v>
          </cell>
          <cell r="D15" t="str">
            <v>Anläggningstillgångar</v>
          </cell>
          <cell r="E15" t="str">
            <v>Byggnader och Mark</v>
          </cell>
          <cell r="F15" t="str">
            <v>Byggnader och Mark</v>
          </cell>
          <cell r="G15" t="str">
            <v>ICKHOLMEN 1:9</v>
          </cell>
        </row>
        <row r="16">
          <cell r="A16" t="str">
            <v>1172</v>
          </cell>
          <cell r="B16" t="str">
            <v>AVSKR DAMM/PLATTA AVFALL</v>
          </cell>
          <cell r="C16" t="str">
            <v>Tillgångar</v>
          </cell>
          <cell r="D16" t="str">
            <v>Anläggningstillgångar</v>
          </cell>
          <cell r="E16" t="str">
            <v>Byggnader och Mark</v>
          </cell>
          <cell r="F16" t="str">
            <v>Byggnader och Mark</v>
          </cell>
          <cell r="G16" t="str">
            <v>ICKHOLMEN 1:9</v>
          </cell>
        </row>
        <row r="17">
          <cell r="A17" t="str">
            <v>1174</v>
          </cell>
          <cell r="B17" t="str">
            <v>MARK SLAKTERI</v>
          </cell>
          <cell r="C17" t="str">
            <v>Tillgångar</v>
          </cell>
          <cell r="D17" t="str">
            <v>Anläggningstillgångar</v>
          </cell>
          <cell r="E17" t="str">
            <v>Byggnader och Mark</v>
          </cell>
          <cell r="F17" t="str">
            <v>Byggnader och Mark</v>
          </cell>
          <cell r="G17" t="str">
            <v>ICKHOLMEN 1:8</v>
          </cell>
        </row>
        <row r="18">
          <cell r="A18" t="str">
            <v>1175</v>
          </cell>
          <cell r="B18" t="str">
            <v>MARKANLÄGGNING SLAKTERI</v>
          </cell>
          <cell r="C18" t="str">
            <v>Tillgångar</v>
          </cell>
          <cell r="D18" t="str">
            <v>Anläggningstillgångar</v>
          </cell>
          <cell r="E18" t="str">
            <v>Byggnader och Mark</v>
          </cell>
          <cell r="F18" t="str">
            <v>Byggnader och Mark</v>
          </cell>
          <cell r="G18" t="str">
            <v>ICKHOLMEN 1:8</v>
          </cell>
        </row>
        <row r="19">
          <cell r="A19" t="str">
            <v>1179</v>
          </cell>
          <cell r="B19" t="str">
            <v>ACK AVSKR MARKANL SLAKTER</v>
          </cell>
          <cell r="C19" t="str">
            <v>Tillgångar</v>
          </cell>
          <cell r="D19" t="str">
            <v>Anläggningstillgångar</v>
          </cell>
          <cell r="E19" t="str">
            <v>Byggnader och Mark</v>
          </cell>
          <cell r="F19" t="str">
            <v>Byggnader och Mark</v>
          </cell>
          <cell r="G19" t="str">
            <v>ICKHOLMEN 1:8</v>
          </cell>
        </row>
        <row r="20">
          <cell r="A20" t="str">
            <v>1182</v>
          </cell>
          <cell r="B20" t="str">
            <v>PÅG OM/NYBYGGN SLAKTERI</v>
          </cell>
          <cell r="C20" t="str">
            <v>Tillgångar</v>
          </cell>
          <cell r="D20" t="str">
            <v>Anläggningstillgångar</v>
          </cell>
          <cell r="E20" t="str">
            <v>Pågående nyanläggningar</v>
          </cell>
          <cell r="F20" t="str">
            <v>Förskott avseende materialla anläggningstillgångar</v>
          </cell>
          <cell r="G20" t="str">
            <v/>
          </cell>
        </row>
        <row r="21">
          <cell r="A21" t="str">
            <v>1183</v>
          </cell>
          <cell r="B21" t="str">
            <v>PÅG OM/NYBYGGN FABRIK</v>
          </cell>
          <cell r="C21" t="str">
            <v>Tillgångar</v>
          </cell>
          <cell r="D21" t="str">
            <v>Anläggningstillgångar</v>
          </cell>
          <cell r="E21" t="str">
            <v>Pågående nyanläggningar</v>
          </cell>
          <cell r="F21" t="str">
            <v>Förskott avseende materialla anläggningstillgångar</v>
          </cell>
          <cell r="G21" t="str">
            <v/>
          </cell>
        </row>
        <row r="22">
          <cell r="A22" t="str">
            <v>1205</v>
          </cell>
          <cell r="B22" t="str">
            <v>MASKIN/INVENT SLAKTERI</v>
          </cell>
          <cell r="C22" t="str">
            <v>Tillgångar</v>
          </cell>
          <cell r="D22" t="str">
            <v>Anläggningstillgångar</v>
          </cell>
          <cell r="E22" t="str">
            <v>Maskiner och inventarier</v>
          </cell>
          <cell r="F22" t="str">
            <v>Maskiner och andra tekniska anläggningar</v>
          </cell>
          <cell r="G22" t="str">
            <v>SLAKTERI</v>
          </cell>
        </row>
        <row r="23">
          <cell r="A23" t="str">
            <v>1206</v>
          </cell>
          <cell r="B23" t="str">
            <v>AVSKR MASKIN/INVENT</v>
          </cell>
          <cell r="C23" t="str">
            <v>Tillgångar</v>
          </cell>
          <cell r="D23" t="str">
            <v>Anläggningstillgångar</v>
          </cell>
          <cell r="E23" t="str">
            <v>Maskiner och inventarier</v>
          </cell>
          <cell r="F23" t="str">
            <v>Maskiner och andra tekniska anläggningar</v>
          </cell>
          <cell r="G23" t="str">
            <v>SLAKTERI</v>
          </cell>
        </row>
        <row r="24">
          <cell r="A24" t="str">
            <v>1211</v>
          </cell>
          <cell r="B24" t="str">
            <v>PROD MASKINER FABRIK</v>
          </cell>
          <cell r="C24" t="str">
            <v>Tillgångar</v>
          </cell>
          <cell r="D24" t="str">
            <v>Anläggningstillgångar</v>
          </cell>
          <cell r="E24" t="str">
            <v>Maskiner och inventarier</v>
          </cell>
          <cell r="F24" t="str">
            <v>Maskiner och andra tekniska anläggningar</v>
          </cell>
          <cell r="G24" t="str">
            <v>FABRIK</v>
          </cell>
        </row>
        <row r="25">
          <cell r="A25" t="str">
            <v>1212</v>
          </cell>
          <cell r="B25" t="str">
            <v>BYGGN INVENTARIER FAB</v>
          </cell>
          <cell r="C25" t="str">
            <v>Tillgångar</v>
          </cell>
          <cell r="D25" t="str">
            <v>Anläggningstillgångar</v>
          </cell>
          <cell r="E25" t="str">
            <v>Maskiner och inventarier</v>
          </cell>
          <cell r="F25" t="str">
            <v>Maskiner och andra tekniska anläggningar</v>
          </cell>
          <cell r="G25" t="str">
            <v>FABRIK</v>
          </cell>
        </row>
        <row r="26">
          <cell r="A26" t="str">
            <v>1213</v>
          </cell>
          <cell r="B26" t="str">
            <v>PROD MASKINER FABRIK EU</v>
          </cell>
          <cell r="C26" t="str">
            <v>Tillgångar</v>
          </cell>
          <cell r="D26" t="str">
            <v>Anläggningstillgångar</v>
          </cell>
          <cell r="E26" t="str">
            <v>Maskiner och inventarier</v>
          </cell>
          <cell r="F26" t="str">
            <v>Maskiner och andra tekniska anläggningar</v>
          </cell>
          <cell r="G26" t="str">
            <v>FABRIK</v>
          </cell>
        </row>
        <row r="27">
          <cell r="A27" t="str">
            <v>1218</v>
          </cell>
          <cell r="B27" t="str">
            <v>AVSKR MASKINER EU</v>
          </cell>
          <cell r="C27" t="str">
            <v>Tillgångar</v>
          </cell>
          <cell r="D27" t="str">
            <v>Anläggningstillgångar</v>
          </cell>
          <cell r="E27" t="str">
            <v>Maskiner och inventarier</v>
          </cell>
          <cell r="F27" t="str">
            <v>Maskiner och andra tekniska anläggningar</v>
          </cell>
          <cell r="G27" t="str">
            <v>FABRIK</v>
          </cell>
        </row>
        <row r="28">
          <cell r="A28" t="str">
            <v>1219</v>
          </cell>
          <cell r="B28" t="str">
            <v>AVSKR PROD MASKINER</v>
          </cell>
          <cell r="C28" t="str">
            <v>Tillgångar</v>
          </cell>
          <cell r="D28" t="str">
            <v>Anläggningstillgångar</v>
          </cell>
          <cell r="E28" t="str">
            <v>Maskiner och inventarier</v>
          </cell>
          <cell r="F28" t="str">
            <v>Maskiner och andra tekniska anläggningar</v>
          </cell>
          <cell r="G28" t="str">
            <v>FABRIK</v>
          </cell>
        </row>
        <row r="29">
          <cell r="A29" t="str">
            <v>1220</v>
          </cell>
          <cell r="B29" t="str">
            <v>INVENTARIER FABRIK</v>
          </cell>
          <cell r="C29" t="str">
            <v>Tillgångar</v>
          </cell>
          <cell r="D29" t="str">
            <v>Anläggningstillgångar</v>
          </cell>
          <cell r="E29" t="str">
            <v>Maskiner och inventarier</v>
          </cell>
          <cell r="F29" t="str">
            <v>Maskiner och andra tekniska anläggningar</v>
          </cell>
          <cell r="G29" t="str">
            <v>FABRIK</v>
          </cell>
        </row>
        <row r="30">
          <cell r="A30" t="str">
            <v>1225</v>
          </cell>
          <cell r="B30" t="str">
            <v>INVENTARIER AVFALLSBEHAND</v>
          </cell>
          <cell r="C30" t="str">
            <v>Tillgångar</v>
          </cell>
          <cell r="D30" t="str">
            <v>Anläggningstillgångar</v>
          </cell>
          <cell r="E30" t="str">
            <v>Maskiner och inventarier</v>
          </cell>
          <cell r="F30" t="str">
            <v>Maskiner och andra tekniska anläggningar</v>
          </cell>
          <cell r="G30" t="str">
            <v>SLAKTERIET</v>
          </cell>
        </row>
        <row r="31">
          <cell r="A31" t="str">
            <v>1227</v>
          </cell>
          <cell r="B31" t="str">
            <v>AVSKR BYGGNADSINVENT</v>
          </cell>
          <cell r="C31" t="str">
            <v>Tillgångar</v>
          </cell>
          <cell r="D31" t="str">
            <v>Anläggningstillgångar</v>
          </cell>
          <cell r="E31" t="str">
            <v>Maskiner och inventarier</v>
          </cell>
          <cell r="F31" t="str">
            <v>Maskiner och andra tekniska anläggningar</v>
          </cell>
          <cell r="G31" t="str">
            <v>FABRIK</v>
          </cell>
        </row>
        <row r="32">
          <cell r="A32" t="str">
            <v>1228</v>
          </cell>
          <cell r="B32" t="str">
            <v>AVSKR INV FABRIK</v>
          </cell>
          <cell r="C32" t="str">
            <v>Tillgångar</v>
          </cell>
          <cell r="D32" t="str">
            <v>Anläggningstillgångar</v>
          </cell>
          <cell r="E32" t="str">
            <v>Maskiner och inventarier</v>
          </cell>
          <cell r="F32" t="str">
            <v>Maskiner och andra tekniska anläggningar</v>
          </cell>
          <cell r="G32" t="str">
            <v>FABRIK</v>
          </cell>
        </row>
        <row r="33">
          <cell r="A33" t="str">
            <v>1229</v>
          </cell>
          <cell r="B33" t="str">
            <v>AVSKR INV AVFALLSBEH</v>
          </cell>
          <cell r="C33" t="str">
            <v>Tillgångar</v>
          </cell>
          <cell r="D33" t="str">
            <v>Anläggningstillgångar</v>
          </cell>
          <cell r="E33" t="str">
            <v>Maskiner och inventarier</v>
          </cell>
          <cell r="F33" t="str">
            <v>Maskiner och andra tekniska anläggningar</v>
          </cell>
          <cell r="G33" t="str">
            <v>SLAKTERIET</v>
          </cell>
        </row>
        <row r="34">
          <cell r="A34" t="str">
            <v>1240</v>
          </cell>
          <cell r="B34" t="str">
            <v>BILAR/SLÄP</v>
          </cell>
          <cell r="C34" t="str">
            <v>Tillgångar</v>
          </cell>
          <cell r="D34" t="str">
            <v>Anläggningstillgångar</v>
          </cell>
          <cell r="E34" t="str">
            <v>Maskiner och inventarier</v>
          </cell>
          <cell r="F34" t="str">
            <v>Maskiner och andra tekniska anläggningar</v>
          </cell>
          <cell r="G34" t="str">
            <v/>
          </cell>
        </row>
        <row r="35">
          <cell r="A35" t="str">
            <v>1249</v>
          </cell>
          <cell r="B35" t="str">
            <v>AVSKR BILAR/SLÄP</v>
          </cell>
          <cell r="C35" t="str">
            <v>Tillgångar</v>
          </cell>
          <cell r="D35" t="str">
            <v>Anläggningstillgångar</v>
          </cell>
          <cell r="E35" t="str">
            <v>Maskiner och inventarier</v>
          </cell>
          <cell r="F35" t="str">
            <v>Maskiner och andra tekniska anläggningar</v>
          </cell>
          <cell r="G35" t="str">
            <v/>
          </cell>
        </row>
        <row r="36">
          <cell r="A36" t="str">
            <v>1350</v>
          </cell>
          <cell r="B36" t="str">
            <v>AKTIER BESAB</v>
          </cell>
          <cell r="C36" t="str">
            <v>Tillgångar</v>
          </cell>
          <cell r="D36" t="str">
            <v>Aktier</v>
          </cell>
          <cell r="E36" t="str">
            <v>Finansiella anläggningstillgångar</v>
          </cell>
          <cell r="F36" t="str">
            <v>Finansiella anläggningstillgångar</v>
          </cell>
          <cell r="G36" t="str">
            <v/>
          </cell>
        </row>
        <row r="37">
          <cell r="A37" t="str">
            <v>1351</v>
          </cell>
          <cell r="B37" t="str">
            <v>AKTIER AXFOOD AB</v>
          </cell>
          <cell r="C37" t="str">
            <v>Tillgångar</v>
          </cell>
          <cell r="D37" t="str">
            <v>Aktier</v>
          </cell>
          <cell r="E37" t="str">
            <v>Finansiella anläggningstillgångar</v>
          </cell>
          <cell r="F37" t="str">
            <v>Finansiella anläggningstillgångar</v>
          </cell>
          <cell r="G37" t="str">
            <v>800 AKTIER</v>
          </cell>
        </row>
        <row r="38">
          <cell r="A38" t="str">
            <v>1352</v>
          </cell>
          <cell r="B38" t="str">
            <v>AKTIER SILJANFOOD AB</v>
          </cell>
          <cell r="C38" t="str">
            <v>Tillgångar</v>
          </cell>
          <cell r="D38" t="str">
            <v>Aktier</v>
          </cell>
          <cell r="E38" t="str">
            <v>Finansiella anläggningstillgångar</v>
          </cell>
          <cell r="F38" t="str">
            <v>Finansiella anläggningstillgångar</v>
          </cell>
          <cell r="G38" t="str">
            <v/>
          </cell>
        </row>
        <row r="39">
          <cell r="A39" t="str">
            <v>1353</v>
          </cell>
          <cell r="B39" t="str">
            <v>AKTIER ORSA GRÖNKLITT AB</v>
          </cell>
          <cell r="C39" t="str">
            <v>Tillgångar</v>
          </cell>
          <cell r="D39" t="str">
            <v>Aktier</v>
          </cell>
          <cell r="E39" t="str">
            <v>Finansiella anläggningstillgångar</v>
          </cell>
          <cell r="F39" t="str">
            <v>Finansiella anläggningstillgångar</v>
          </cell>
          <cell r="G39" t="str">
            <v>524 AKTIER</v>
          </cell>
        </row>
        <row r="40">
          <cell r="A40" t="str">
            <v>1355</v>
          </cell>
          <cell r="B40" t="str">
            <v>AKTIER ICKHOLMEN BIOGASEL</v>
          </cell>
          <cell r="C40" t="str">
            <v>Tillgångar</v>
          </cell>
          <cell r="D40" t="str">
            <v>Aktier</v>
          </cell>
          <cell r="E40" t="str">
            <v>Finansiella anläggningstillgångar</v>
          </cell>
          <cell r="F40" t="str">
            <v>Finansiella anläggningstillgångar</v>
          </cell>
          <cell r="G40" t="str">
            <v/>
          </cell>
        </row>
        <row r="41">
          <cell r="A41" t="str">
            <v>1370</v>
          </cell>
          <cell r="B41" t="str">
            <v>UPPSKJUTEN SKATTEFORDRAN</v>
          </cell>
          <cell r="C41" t="str">
            <v>Tillgångar</v>
          </cell>
          <cell r="D41" t="str">
            <v>Bokslutsdispositioner</v>
          </cell>
          <cell r="E41" t="str">
            <v>Finansiella anläggningstillgångar</v>
          </cell>
          <cell r="F41" t="str">
            <v>Uppskjuten skattefordran</v>
          </cell>
          <cell r="G41" t="str">
            <v/>
          </cell>
        </row>
        <row r="42">
          <cell r="A42" t="str">
            <v>1390</v>
          </cell>
          <cell r="B42" t="str">
            <v>VÄRDEREGLERING ANL TILLG</v>
          </cell>
          <cell r="C42" t="str">
            <v>Eget Kapital</v>
          </cell>
          <cell r="D42" t="str">
            <v>Bokslutsdispositioner</v>
          </cell>
          <cell r="E42" t="str">
            <v>Finansiella anläggningstillgångar</v>
          </cell>
          <cell r="F42" t="str">
            <v>Finansiella anläggningstillgångar</v>
          </cell>
          <cell r="G42" t="str">
            <v>bokslut</v>
          </cell>
        </row>
        <row r="43">
          <cell r="A43" t="str">
            <v>1409</v>
          </cell>
          <cell r="B43" t="str">
            <v>BERÄKNAD LAGERFÖRÄNDRING</v>
          </cell>
          <cell r="C43" t="str">
            <v>Tillgångar</v>
          </cell>
          <cell r="D43" t="str">
            <v>Lager</v>
          </cell>
          <cell r="E43" t="str">
            <v>Lager</v>
          </cell>
          <cell r="F43" t="str">
            <v>Lagerinkurans</v>
          </cell>
          <cell r="G43" t="str">
            <v/>
          </cell>
        </row>
        <row r="44">
          <cell r="A44" t="str">
            <v>1410</v>
          </cell>
          <cell r="B44" t="str">
            <v>LAGER RÅVAROR</v>
          </cell>
          <cell r="C44" t="str">
            <v>Tillgångar</v>
          </cell>
          <cell r="D44" t="str">
            <v>Lager</v>
          </cell>
          <cell r="E44" t="str">
            <v>Lager</v>
          </cell>
          <cell r="F44" t="str">
            <v>Råvaror och förnödenheter</v>
          </cell>
          <cell r="G44" t="str">
            <v/>
          </cell>
        </row>
        <row r="45">
          <cell r="A45" t="str">
            <v>1420</v>
          </cell>
          <cell r="B45" t="str">
            <v>LAGER TILLSATSMATERIAL</v>
          </cell>
          <cell r="C45" t="str">
            <v>Tillgångar</v>
          </cell>
          <cell r="D45" t="str">
            <v>Lager</v>
          </cell>
          <cell r="E45" t="str">
            <v>Lager</v>
          </cell>
          <cell r="F45" t="str">
            <v>Råvaror och förnödenheter</v>
          </cell>
          <cell r="G45" t="str">
            <v/>
          </cell>
        </row>
        <row r="46">
          <cell r="A46" t="str">
            <v>1430</v>
          </cell>
          <cell r="B46" t="str">
            <v>LAGER EMBALLAGE</v>
          </cell>
          <cell r="C46" t="str">
            <v>Tillgångar</v>
          </cell>
          <cell r="D46" t="str">
            <v>Lager</v>
          </cell>
          <cell r="E46" t="str">
            <v>Lager</v>
          </cell>
          <cell r="F46" t="str">
            <v>Råvaror och förnödenheter</v>
          </cell>
          <cell r="G46" t="str">
            <v/>
          </cell>
        </row>
        <row r="47">
          <cell r="A47" t="str">
            <v>1441</v>
          </cell>
          <cell r="B47" t="str">
            <v>MATERIAL TILL PRODUKTION</v>
          </cell>
          <cell r="C47" t="str">
            <v>Tillgångar</v>
          </cell>
          <cell r="D47" t="str">
            <v>Lager</v>
          </cell>
          <cell r="E47" t="str">
            <v>Lager</v>
          </cell>
          <cell r="F47" t="str">
            <v>Varor under tillverkning</v>
          </cell>
          <cell r="G47" t="str">
            <v/>
          </cell>
        </row>
        <row r="48">
          <cell r="A48" t="str">
            <v>1449</v>
          </cell>
          <cell r="B48" t="str">
            <v>PRODUKTER FRÅN PRODUKTION</v>
          </cell>
          <cell r="C48" t="str">
            <v>Tillgångar</v>
          </cell>
          <cell r="D48" t="str">
            <v>Lager</v>
          </cell>
          <cell r="E48" t="str">
            <v>Lager</v>
          </cell>
          <cell r="F48" t="str">
            <v>Råvaror och förnödenheter</v>
          </cell>
          <cell r="G48" t="str">
            <v/>
          </cell>
        </row>
        <row r="49">
          <cell r="A49" t="str">
            <v>1450</v>
          </cell>
          <cell r="B49" t="str">
            <v>LAGER FÄRDIGA VAROR</v>
          </cell>
          <cell r="C49" t="str">
            <v>Tillgångar</v>
          </cell>
          <cell r="D49" t="str">
            <v>Lager</v>
          </cell>
          <cell r="E49" t="str">
            <v>Lager</v>
          </cell>
          <cell r="F49" t="str">
            <v>Färdiga varor och handelsvaror</v>
          </cell>
          <cell r="G49" t="str">
            <v/>
          </cell>
        </row>
        <row r="50">
          <cell r="A50" t="str">
            <v>1510</v>
          </cell>
          <cell r="B50" t="str">
            <v>KUNDFORDRINGAR</v>
          </cell>
          <cell r="C50" t="str">
            <v>Tillgångar</v>
          </cell>
          <cell r="D50" t="str">
            <v>Kundfordringar</v>
          </cell>
          <cell r="E50" t="str">
            <v>Kundfordringar</v>
          </cell>
          <cell r="F50" t="str">
            <v>Kundfordringar</v>
          </cell>
          <cell r="G50" t="str">
            <v/>
          </cell>
        </row>
        <row r="51">
          <cell r="A51" t="str">
            <v>1520</v>
          </cell>
          <cell r="B51" t="str">
            <v>OSÄKRA FORDRINGAR</v>
          </cell>
          <cell r="C51" t="str">
            <v>Tillgångar</v>
          </cell>
          <cell r="D51" t="str">
            <v>Kundfordringar</v>
          </cell>
          <cell r="E51" t="str">
            <v>Kundfordringar</v>
          </cell>
          <cell r="F51" t="str">
            <v>Kundfordringar</v>
          </cell>
          <cell r="G51" t="str">
            <v/>
          </cell>
        </row>
        <row r="52">
          <cell r="A52" t="str">
            <v>1611</v>
          </cell>
          <cell r="B52" t="str">
            <v>FÖRSKOTT ICKH BIOGAS</v>
          </cell>
          <cell r="C52" t="str">
            <v>Tillgångar</v>
          </cell>
          <cell r="D52" t="str">
            <v>Kundfordringar</v>
          </cell>
          <cell r="E52" t="str">
            <v>Kundfordringar</v>
          </cell>
          <cell r="F52" t="str">
            <v>Kundfordringar</v>
          </cell>
          <cell r="G52" t="str">
            <v/>
          </cell>
        </row>
        <row r="53">
          <cell r="A53" t="str">
            <v>1613</v>
          </cell>
          <cell r="B53" t="str">
            <v>FÖRSKOTT PERSONAL</v>
          </cell>
          <cell r="C53" t="str">
            <v>Tillgångar</v>
          </cell>
          <cell r="D53" t="str">
            <v>Övriga fordringar</v>
          </cell>
          <cell r="E53" t="str">
            <v>Övriga fordringar</v>
          </cell>
          <cell r="F53" t="str">
            <v>Övriga kortfristiga fordringar</v>
          </cell>
          <cell r="G53" t="str">
            <v/>
          </cell>
        </row>
        <row r="54">
          <cell r="A54" t="str">
            <v>1614</v>
          </cell>
          <cell r="B54" t="str">
            <v>PERSONALLÅN</v>
          </cell>
          <cell r="C54" t="str">
            <v>Tillgångar</v>
          </cell>
          <cell r="D54" t="str">
            <v>Övriga fordringar</v>
          </cell>
          <cell r="E54" t="str">
            <v>Övriga fordringar</v>
          </cell>
          <cell r="F54" t="str">
            <v>Övriga kortfristiga fordringar</v>
          </cell>
          <cell r="G54" t="str">
            <v/>
          </cell>
        </row>
        <row r="55">
          <cell r="A55" t="str">
            <v>1630</v>
          </cell>
          <cell r="B55" t="str">
            <v>AVRÄKNING MOMS</v>
          </cell>
          <cell r="C55" t="str">
            <v>Tillgångar</v>
          </cell>
          <cell r="D55" t="str">
            <v>Skatt o moms</v>
          </cell>
          <cell r="E55" t="str">
            <v>Skatt o moms</v>
          </cell>
          <cell r="F55" t="str">
            <v>Övriga kortfristiga fordringar</v>
          </cell>
          <cell r="G55" t="str">
            <v/>
          </cell>
        </row>
        <row r="56">
          <cell r="A56" t="str">
            <v>1640</v>
          </cell>
          <cell r="B56" t="str">
            <v>SKATTEFORDRAN</v>
          </cell>
          <cell r="C56" t="str">
            <v>Tillgångar</v>
          </cell>
          <cell r="D56" t="str">
            <v>Skatt o moms</v>
          </cell>
          <cell r="E56" t="str">
            <v>Skatt o moms</v>
          </cell>
          <cell r="F56" t="str">
            <v>Aktuell skattefordran</v>
          </cell>
          <cell r="G56" t="str">
            <v/>
          </cell>
        </row>
        <row r="57">
          <cell r="A57" t="str">
            <v>1650</v>
          </cell>
          <cell r="B57" t="str">
            <v>MOMSFORDRAN</v>
          </cell>
          <cell r="C57" t="str">
            <v>Tillgångar</v>
          </cell>
          <cell r="D57" t="str">
            <v>Skatt o moms</v>
          </cell>
          <cell r="E57" t="str">
            <v>Skatt o moms</v>
          </cell>
          <cell r="F57" t="str">
            <v>Övriga kortfristiga fordringar</v>
          </cell>
          <cell r="G57" t="str">
            <v/>
          </cell>
        </row>
        <row r="58">
          <cell r="A58" t="str">
            <v>1684</v>
          </cell>
          <cell r="B58" t="str">
            <v>DEPOSITION VAC KPK</v>
          </cell>
          <cell r="C58" t="str">
            <v>Tillgångar</v>
          </cell>
          <cell r="D58" t="str">
            <v>Övriga fordringar</v>
          </cell>
          <cell r="E58" t="str">
            <v>Övriga fordringar</v>
          </cell>
          <cell r="F58" t="str">
            <v>Övriga kortfristiga fordringar</v>
          </cell>
          <cell r="G58" t="str">
            <v/>
          </cell>
        </row>
        <row r="59">
          <cell r="A59" t="str">
            <v>1689</v>
          </cell>
          <cell r="B59" t="str">
            <v>ÖVR KORTFRIST FORDRINGAR</v>
          </cell>
          <cell r="C59" t="str">
            <v>Tillgångar</v>
          </cell>
          <cell r="D59" t="str">
            <v>Övriga fordringar</v>
          </cell>
          <cell r="E59" t="str">
            <v>Övriga fordringar</v>
          </cell>
          <cell r="F59" t="str">
            <v>Övriga kortfristiga fordringar</v>
          </cell>
          <cell r="G59" t="str">
            <v/>
          </cell>
        </row>
        <row r="60">
          <cell r="A60" t="str">
            <v>1690</v>
          </cell>
          <cell r="B60" t="str">
            <v>FORDRAN LÖST LEASINGBILAR</v>
          </cell>
          <cell r="C60" t="str">
            <v>Tillgångar</v>
          </cell>
          <cell r="D60" t="str">
            <v>Övriga fordringar</v>
          </cell>
          <cell r="E60" t="str">
            <v>Övriga fordringar</v>
          </cell>
          <cell r="F60" t="str">
            <v>Övriga kortfristiga fordringar</v>
          </cell>
          <cell r="G60" t="str">
            <v/>
          </cell>
        </row>
        <row r="61">
          <cell r="A61" t="str">
            <v>1710</v>
          </cell>
          <cell r="B61" t="str">
            <v>FÖRUTBETALD HYRA</v>
          </cell>
          <cell r="C61" t="str">
            <v>Tillgångar</v>
          </cell>
          <cell r="D61" t="str">
            <v>Förutbetalda kostnader</v>
          </cell>
          <cell r="E61" t="str">
            <v>Förutbetalda kostnader</v>
          </cell>
          <cell r="F61" t="str">
            <v>Förutbetalda kostnader och upplupna intäkter</v>
          </cell>
          <cell r="G61" t="str">
            <v/>
          </cell>
        </row>
        <row r="62">
          <cell r="A62" t="str">
            <v>1720</v>
          </cell>
          <cell r="B62" t="str">
            <v>FÖRUTBETALD LEASINGAVGIFT</v>
          </cell>
          <cell r="C62" t="str">
            <v>Tillgångar</v>
          </cell>
          <cell r="D62" t="str">
            <v>Förutbetalda kostnader</v>
          </cell>
          <cell r="E62" t="str">
            <v>Förutbetalda kostnader</v>
          </cell>
          <cell r="F62" t="str">
            <v>Förutbetalda kostnader och upplupna intäkter</v>
          </cell>
          <cell r="G62" t="str">
            <v/>
          </cell>
        </row>
        <row r="63">
          <cell r="A63" t="str">
            <v>1730</v>
          </cell>
          <cell r="B63" t="str">
            <v>FÖRUTBETALD FÖRS-PREMIE</v>
          </cell>
          <cell r="C63" t="str">
            <v>Tillgångar</v>
          </cell>
          <cell r="D63" t="str">
            <v>Förutbetalda kostnader</v>
          </cell>
          <cell r="E63" t="str">
            <v>Förutbetalda kostnader</v>
          </cell>
          <cell r="F63" t="str">
            <v>Förutbetalda kostnader och upplupna intäkter</v>
          </cell>
          <cell r="G63" t="str">
            <v/>
          </cell>
        </row>
        <row r="64">
          <cell r="A64" t="str">
            <v>1790</v>
          </cell>
          <cell r="B64" t="str">
            <v>ÖVR FÖRUTB KOSTN UPPL INT</v>
          </cell>
          <cell r="C64" t="str">
            <v>Tillgångar</v>
          </cell>
          <cell r="D64" t="str">
            <v>Förutbetalda kostnader</v>
          </cell>
          <cell r="E64" t="str">
            <v>Förutbetalda kostnader</v>
          </cell>
          <cell r="F64" t="str">
            <v>Förutbetalda kostnader och upplupna intäkter</v>
          </cell>
          <cell r="G64" t="str">
            <v/>
          </cell>
        </row>
        <row r="65">
          <cell r="A65" t="str">
            <v>1800</v>
          </cell>
          <cell r="B65" t="str">
            <v>KORTFRISTIG PLACERING</v>
          </cell>
          <cell r="C65" t="str">
            <v>Tillgångar</v>
          </cell>
          <cell r="D65" t="str">
            <v>Övriga fordringar</v>
          </cell>
          <cell r="E65" t="str">
            <v>Övriga fordringar</v>
          </cell>
          <cell r="F65" t="str">
            <v>Övriga kortfristiga fordringar</v>
          </cell>
          <cell r="G65" t="str">
            <v/>
          </cell>
        </row>
        <row r="66">
          <cell r="A66" t="str">
            <v>1890</v>
          </cell>
          <cell r="B66" t="str">
            <v>VÄRDEREGL KORTF PLACERING</v>
          </cell>
          <cell r="C66" t="str">
            <v>Tillgångar</v>
          </cell>
          <cell r="D66" t="str">
            <v>Övriga fordringar</v>
          </cell>
          <cell r="E66" t="str">
            <v>Övriga fordringar</v>
          </cell>
          <cell r="F66" t="str">
            <v>Övriga kortfristiga fordringar</v>
          </cell>
          <cell r="G66" t="str">
            <v/>
          </cell>
        </row>
        <row r="67">
          <cell r="A67" t="str">
            <v>1910</v>
          </cell>
          <cell r="B67" t="str">
            <v>KASSA</v>
          </cell>
          <cell r="C67" t="str">
            <v>Tillgångar</v>
          </cell>
          <cell r="D67" t="str">
            <v>Kassa / Bank</v>
          </cell>
          <cell r="E67" t="str">
            <v>Kassa / Bank</v>
          </cell>
          <cell r="F67" t="str">
            <v>Kassa och Bank</v>
          </cell>
          <cell r="G67" t="str">
            <v/>
          </cell>
        </row>
        <row r="68">
          <cell r="A68" t="str">
            <v>1930</v>
          </cell>
          <cell r="B68" t="str">
            <v>AFFÄRSGIRO, Limit 8000´</v>
          </cell>
          <cell r="C68" t="str">
            <v>Tillgångar</v>
          </cell>
          <cell r="D68" t="str">
            <v>Kassa / Bank</v>
          </cell>
          <cell r="E68" t="str">
            <v>Kassa / Bank</v>
          </cell>
          <cell r="F68" t="str">
            <v>Kassa och Bank</v>
          </cell>
          <cell r="G68" t="str">
            <v>6364748-1</v>
          </cell>
        </row>
        <row r="69">
          <cell r="A69" t="str">
            <v>1940</v>
          </cell>
          <cell r="B69" t="str">
            <v>FASTRÄNTEPLACERING</v>
          </cell>
          <cell r="C69" t="str">
            <v>Tillgångar</v>
          </cell>
          <cell r="D69" t="str">
            <v>Kassa / Bank</v>
          </cell>
          <cell r="E69" t="str">
            <v>Kassa / Bank</v>
          </cell>
          <cell r="F69" t="str">
            <v>Kassa och Bank</v>
          </cell>
          <cell r="G69" t="str">
            <v>44260357820</v>
          </cell>
        </row>
        <row r="70">
          <cell r="A70" t="str">
            <v>2081</v>
          </cell>
          <cell r="B70" t="str">
            <v>AKTIEKAPITAL</v>
          </cell>
          <cell r="C70" t="str">
            <v>Eget Kapital</v>
          </cell>
          <cell r="D70" t="str">
            <v>Aktiekapital</v>
          </cell>
          <cell r="E70" t="str">
            <v>Aktiekapital</v>
          </cell>
          <cell r="F70" t="str">
            <v>Aktiekapital</v>
          </cell>
          <cell r="G70" t="str">
            <v/>
          </cell>
        </row>
        <row r="71">
          <cell r="A71" t="str">
            <v>2085</v>
          </cell>
          <cell r="B71" t="str">
            <v>UPPSKRIVNINGSFOND</v>
          </cell>
          <cell r="C71" t="str">
            <v>Eget Kapital</v>
          </cell>
          <cell r="D71" t="str">
            <v>Aktiekapital</v>
          </cell>
          <cell r="E71" t="str">
            <v>Aktiekapital</v>
          </cell>
          <cell r="F71" t="str">
            <v>Reservfond</v>
          </cell>
          <cell r="G71" t="str">
            <v/>
          </cell>
        </row>
        <row r="72">
          <cell r="A72" t="str">
            <v>2086</v>
          </cell>
          <cell r="B72" t="str">
            <v>RESERVFOND</v>
          </cell>
          <cell r="C72" t="str">
            <v>Eget Kapital</v>
          </cell>
          <cell r="D72" t="str">
            <v>Aktiekapital</v>
          </cell>
          <cell r="E72" t="str">
            <v>Aktiekapital</v>
          </cell>
          <cell r="F72" t="str">
            <v>Reservfond</v>
          </cell>
          <cell r="G72" t="str">
            <v/>
          </cell>
        </row>
        <row r="73">
          <cell r="A73" t="str">
            <v>2087</v>
          </cell>
          <cell r="B73" t="str">
            <v>ÖVERKURSFOND</v>
          </cell>
          <cell r="C73" t="str">
            <v>Eget Kapital</v>
          </cell>
          <cell r="D73" t="str">
            <v>Aktiekapital</v>
          </cell>
          <cell r="E73" t="str">
            <v>Aktiekapital</v>
          </cell>
          <cell r="F73" t="str">
            <v>Reservfond</v>
          </cell>
          <cell r="G73" t="str">
            <v/>
          </cell>
        </row>
        <row r="74">
          <cell r="A74" t="str">
            <v>2091</v>
          </cell>
          <cell r="B74" t="str">
            <v>BALANSERAT RESULTAT</v>
          </cell>
          <cell r="C74" t="str">
            <v>Eget Kapital</v>
          </cell>
          <cell r="D74" t="str">
            <v>Balanserat resultat</v>
          </cell>
          <cell r="E74" t="str">
            <v>Balanserat resultat</v>
          </cell>
          <cell r="F74" t="str">
            <v>Balanserad vinst</v>
          </cell>
          <cell r="G74" t="str">
            <v/>
          </cell>
        </row>
        <row r="75">
          <cell r="A75" t="str">
            <v>2092</v>
          </cell>
          <cell r="B75" t="str">
            <v>KONCERNBIDRAG ICKH BIOGAS</v>
          </cell>
          <cell r="C75" t="str">
            <v>Eget Kapital</v>
          </cell>
          <cell r="D75" t="str">
            <v>Balanserat resultat</v>
          </cell>
          <cell r="E75" t="str">
            <v>Balanserat resultat</v>
          </cell>
          <cell r="F75" t="str">
            <v>Resultat från andelar i koncernföretag</v>
          </cell>
          <cell r="G75" t="str">
            <v/>
          </cell>
        </row>
        <row r="76">
          <cell r="A76" t="str">
            <v>2098</v>
          </cell>
          <cell r="B76" t="str">
            <v>FÖREG ÅRS RESULTAT</v>
          </cell>
          <cell r="C76" t="str">
            <v>Eget Kapital</v>
          </cell>
          <cell r="D76" t="str">
            <v>Balanserat resultat</v>
          </cell>
          <cell r="E76" t="str">
            <v>Balanserat resultat</v>
          </cell>
          <cell r="F76" t="str">
            <v>Balanserad vinst</v>
          </cell>
          <cell r="G76" t="str">
            <v/>
          </cell>
        </row>
        <row r="77">
          <cell r="A77" t="str">
            <v>2099</v>
          </cell>
          <cell r="B77" t="str">
            <v>ÅRETS RESULTAT</v>
          </cell>
          <cell r="C77" t="str">
            <v>Eget Kapital</v>
          </cell>
          <cell r="D77" t="str">
            <v>Balanserat resultat</v>
          </cell>
          <cell r="E77" t="str">
            <v>Balanserat resultat</v>
          </cell>
          <cell r="F77" t="str">
            <v>Årets vinst</v>
          </cell>
          <cell r="G77" t="str">
            <v/>
          </cell>
        </row>
        <row r="78">
          <cell r="A78" t="str">
            <v>2128</v>
          </cell>
          <cell r="B78" t="str">
            <v>PERIODISERINGSFOND TAX 08</v>
          </cell>
          <cell r="C78" t="str">
            <v>Eget Kapital</v>
          </cell>
          <cell r="D78" t="str">
            <v>Bokslutsdispositioner</v>
          </cell>
          <cell r="E78" t="str">
            <v>Avsättningar</v>
          </cell>
          <cell r="F78" t="str">
            <v>Obeskattade reserver</v>
          </cell>
          <cell r="G78" t="str">
            <v>TAX 2008</v>
          </cell>
        </row>
        <row r="79">
          <cell r="A79" t="str">
            <v>2129</v>
          </cell>
          <cell r="B79" t="str">
            <v>PERIODISERINGSFOND TAX-09</v>
          </cell>
          <cell r="C79" t="str">
            <v>Eget Kapital</v>
          </cell>
          <cell r="D79" t="str">
            <v>Bokslutsdispositioner</v>
          </cell>
          <cell r="E79" t="str">
            <v>Avsättningar</v>
          </cell>
          <cell r="F79" t="str">
            <v>Obeskattade reserver</v>
          </cell>
          <cell r="G79" t="str">
            <v>TAX 2009</v>
          </cell>
        </row>
        <row r="80">
          <cell r="A80" t="str">
            <v>2130</v>
          </cell>
          <cell r="B80" t="str">
            <v>PERIODISERINGSFOND TAX-10</v>
          </cell>
          <cell r="C80" t="str">
            <v>Eget Kapital</v>
          </cell>
          <cell r="D80" t="str">
            <v>Bokslutsdispositioner</v>
          </cell>
          <cell r="E80" t="str">
            <v>Avsättningar</v>
          </cell>
          <cell r="F80" t="str">
            <v>Obeskattade reserver</v>
          </cell>
          <cell r="G80" t="str">
            <v>TAX 2010</v>
          </cell>
        </row>
        <row r="81">
          <cell r="A81" t="str">
            <v>2131</v>
          </cell>
          <cell r="B81" t="str">
            <v>PERIODISERINGSFOND TAX-11</v>
          </cell>
          <cell r="C81" t="str">
            <v>Eget Kapital</v>
          </cell>
          <cell r="D81" t="str">
            <v>Bokslutsdispositioner</v>
          </cell>
          <cell r="E81" t="str">
            <v>Avsättningar</v>
          </cell>
          <cell r="F81" t="str">
            <v>Obeskattade reserver</v>
          </cell>
          <cell r="G81" t="str">
            <v>TAX 2011</v>
          </cell>
        </row>
        <row r="82">
          <cell r="A82" t="str">
            <v>2132</v>
          </cell>
          <cell r="B82" t="str">
            <v>PERIODISERINGSFOND TAX-12</v>
          </cell>
          <cell r="C82" t="str">
            <v>Eget Kapital</v>
          </cell>
          <cell r="D82" t="str">
            <v>Bokslutsdispositioner</v>
          </cell>
          <cell r="E82" t="str">
            <v>Avsättningar</v>
          </cell>
          <cell r="F82" t="str">
            <v>Obeskattade reserver</v>
          </cell>
          <cell r="G82" t="str">
            <v>TAX 2012</v>
          </cell>
        </row>
        <row r="83">
          <cell r="A83" t="str">
            <v>2133</v>
          </cell>
          <cell r="B83" t="str">
            <v>PERIODISERINGSFOND TAX-13</v>
          </cell>
          <cell r="C83" t="str">
            <v>Eget Kapital</v>
          </cell>
          <cell r="D83" t="str">
            <v>Bokslutsdispositioner</v>
          </cell>
          <cell r="E83" t="str">
            <v>Avsättningar</v>
          </cell>
          <cell r="F83" t="str">
            <v>Obeskattade reserver</v>
          </cell>
          <cell r="G83" t="str">
            <v>TAX 2013</v>
          </cell>
        </row>
        <row r="84">
          <cell r="A84" t="str">
            <v>2134</v>
          </cell>
          <cell r="B84" t="str">
            <v>PERIODISERINGSFOND TAX-14</v>
          </cell>
          <cell r="C84" t="str">
            <v>Eget Kapital</v>
          </cell>
          <cell r="D84" t="str">
            <v>Bokslutsdispositioner</v>
          </cell>
          <cell r="E84" t="str">
            <v>Avsättningar</v>
          </cell>
          <cell r="F84" t="str">
            <v>Obeskattade reserver</v>
          </cell>
          <cell r="G84" t="str">
            <v>TAX 2014</v>
          </cell>
        </row>
        <row r="85">
          <cell r="A85" t="str">
            <v>2135</v>
          </cell>
          <cell r="B85" t="str">
            <v>PERIODISERINGSFOND TAX-15</v>
          </cell>
          <cell r="C85" t="str">
            <v>Eget Kapital</v>
          </cell>
          <cell r="D85" t="str">
            <v>Bokslutsdispositioner</v>
          </cell>
          <cell r="E85" t="str">
            <v>Avsättningar</v>
          </cell>
          <cell r="F85" t="str">
            <v>Obeskattade reserver</v>
          </cell>
          <cell r="G85" t="str">
            <v>TAX 2015</v>
          </cell>
        </row>
        <row r="86">
          <cell r="A86" t="str">
            <v>2150</v>
          </cell>
          <cell r="B86" t="str">
            <v>ÖVERAVSKRIVNING 2019</v>
          </cell>
          <cell r="C86" t="str">
            <v>Eget Kapital</v>
          </cell>
          <cell r="D86" t="str">
            <v>Bokslutsdispositioner</v>
          </cell>
          <cell r="E86" t="str">
            <v>Avsättningar</v>
          </cell>
          <cell r="F86" t="str">
            <v>Obeskattade reserver (EGET KAPITAL)</v>
          </cell>
          <cell r="G86" t="str">
            <v>TAX 2019</v>
          </cell>
        </row>
        <row r="87">
          <cell r="A87" t="str">
            <v>2153</v>
          </cell>
          <cell r="B87" t="str">
            <v>ACK ÖVERAVSKRIVNING</v>
          </cell>
          <cell r="C87" t="str">
            <v>Eget Kapital</v>
          </cell>
          <cell r="D87" t="str">
            <v>Bokslutsdispositioner</v>
          </cell>
          <cell r="E87" t="str">
            <v>Avsättningar</v>
          </cell>
          <cell r="F87" t="str">
            <v>Obeskattade reserver</v>
          </cell>
          <cell r="G87" t="str">
            <v/>
          </cell>
        </row>
        <row r="88">
          <cell r="A88" t="str">
            <v>2159</v>
          </cell>
          <cell r="B88" t="str">
            <v>ÖVERAVSKRIVNING 2019 (skatteskuld)</v>
          </cell>
          <cell r="C88" t="str">
            <v>Skulder</v>
          </cell>
          <cell r="D88" t="str">
            <v>Bokslutsdispositioner</v>
          </cell>
          <cell r="E88" t="str">
            <v>Avsättningar</v>
          </cell>
          <cell r="F88" t="str">
            <v>Obeskattade reserver (SKATTESKULD)</v>
          </cell>
          <cell r="G88" t="str">
            <v>TAX 2019</v>
          </cell>
        </row>
        <row r="89">
          <cell r="A89" t="str">
            <v>2251</v>
          </cell>
          <cell r="B89" t="str">
            <v>AVS FÖR BER UPPSKJ SKATT</v>
          </cell>
          <cell r="C89" t="str">
            <v>Tillgångar</v>
          </cell>
          <cell r="D89" t="str">
            <v>Bokslutsdispositioner</v>
          </cell>
          <cell r="E89" t="str">
            <v>Finansiella anläggningstillgångar</v>
          </cell>
          <cell r="F89" t="str">
            <v>Finansiella anläggningstillgångar</v>
          </cell>
          <cell r="G89" t="str">
            <v/>
          </cell>
        </row>
        <row r="90">
          <cell r="A90" t="str">
            <v>2317</v>
          </cell>
          <cell r="B90" t="str">
            <v>KORTFR DEL LÅNGFR SKULDER</v>
          </cell>
          <cell r="C90" t="str">
            <v>Skulder</v>
          </cell>
          <cell r="D90" t="str">
            <v>Bokslutsdispositioner</v>
          </cell>
          <cell r="E90" t="str">
            <v>Lån o krediter</v>
          </cell>
          <cell r="F90" t="str">
            <v>Övriga kortfristiga skulder</v>
          </cell>
          <cell r="G90" t="str">
            <v/>
          </cell>
        </row>
        <row r="91">
          <cell r="A91" t="str">
            <v>2320</v>
          </cell>
          <cell r="B91" t="str">
            <v>RÖRELSEKREDIT</v>
          </cell>
          <cell r="C91" t="str">
            <v>Skulder</v>
          </cell>
          <cell r="D91" t="str">
            <v>Lån o krediter</v>
          </cell>
          <cell r="E91" t="str">
            <v>Lån o krediter</v>
          </cell>
          <cell r="F91" t="str">
            <v>Långfristiga skulder</v>
          </cell>
          <cell r="G91" t="str">
            <v>6364748-1</v>
          </cell>
        </row>
        <row r="92">
          <cell r="A92" t="str">
            <v>2322</v>
          </cell>
          <cell r="B92" t="str">
            <v>BYGGNADSKREDIT</v>
          </cell>
          <cell r="C92" t="str">
            <v>Skulder</v>
          </cell>
          <cell r="D92" t="str">
            <v>Lån o krediter</v>
          </cell>
          <cell r="E92" t="str">
            <v>Lån o krediter</v>
          </cell>
          <cell r="F92" t="str">
            <v>Långfristiga skulder</v>
          </cell>
          <cell r="G92" t="str">
            <v/>
          </cell>
        </row>
        <row r="93">
          <cell r="A93" t="str">
            <v>2323</v>
          </cell>
          <cell r="B93" t="str">
            <v>LÅN 2.000n</v>
          </cell>
          <cell r="C93" t="str">
            <v>Skulder</v>
          </cell>
          <cell r="D93" t="str">
            <v>Lån o krediter</v>
          </cell>
          <cell r="E93" t="str">
            <v>Lån o krediter</v>
          </cell>
          <cell r="F93" t="str">
            <v>Långfristiga skulder</v>
          </cell>
          <cell r="G93"/>
        </row>
        <row r="94">
          <cell r="A94" t="str">
            <v>2324</v>
          </cell>
          <cell r="B94" t="str">
            <v>LÅN 7.000n 2, 5, 8, 11</v>
          </cell>
          <cell r="C94" t="str">
            <v>Skulder</v>
          </cell>
          <cell r="D94" t="str">
            <v>Lån o krediter</v>
          </cell>
          <cell r="E94" t="str">
            <v>Lån o krediter</v>
          </cell>
          <cell r="F94" t="str">
            <v>Långfristiga skulder</v>
          </cell>
          <cell r="G94" t="str">
            <v>1804 50 99933</v>
          </cell>
        </row>
        <row r="95">
          <cell r="A95" t="str">
            <v>2325</v>
          </cell>
          <cell r="B95" t="str">
            <v>LÅN SLAKTERI, 1,4,7,10</v>
          </cell>
          <cell r="C95" t="str">
            <v>Skulder</v>
          </cell>
          <cell r="D95" t="str">
            <v>Lån o krediter</v>
          </cell>
          <cell r="E95" t="str">
            <v>Lån o krediter</v>
          </cell>
          <cell r="F95" t="str">
            <v>Långfristiga skulder</v>
          </cell>
          <cell r="G95" t="str">
            <v>3014 8569242</v>
          </cell>
        </row>
        <row r="96">
          <cell r="A96" t="str">
            <v>2326</v>
          </cell>
          <cell r="B96" t="str">
            <v>LÅN 2.000n 3, 6, 9, 12</v>
          </cell>
          <cell r="C96" t="str">
            <v>Skulder</v>
          </cell>
          <cell r="D96" t="str">
            <v>Lån o krediter</v>
          </cell>
          <cell r="E96" t="str">
            <v>Lån o krediter</v>
          </cell>
          <cell r="F96" t="str">
            <v>Långfristiga skulder</v>
          </cell>
          <cell r="G96" t="str">
            <v>1804 50 97493</v>
          </cell>
        </row>
        <row r="97">
          <cell r="A97" t="str">
            <v>2327</v>
          </cell>
          <cell r="B97" t="str">
            <v>LÅN 4.000n 2, 5, 8, 11</v>
          </cell>
          <cell r="C97" t="str">
            <v>Skulder</v>
          </cell>
          <cell r="D97" t="str">
            <v>Lån o krediter</v>
          </cell>
          <cell r="E97" t="str">
            <v>Lån o krediter</v>
          </cell>
          <cell r="F97" t="str">
            <v>Långfristiga skulder</v>
          </cell>
          <cell r="G97" t="str">
            <v>1804 50 97620  Mora/Ickh</v>
          </cell>
        </row>
        <row r="98">
          <cell r="A98" t="str">
            <v>2328</v>
          </cell>
          <cell r="B98" t="str">
            <v>LÅN 4.000n 3,6,9,12</v>
          </cell>
          <cell r="C98" t="str">
            <v>Skulder</v>
          </cell>
          <cell r="D98" t="str">
            <v>Lån o krediter</v>
          </cell>
          <cell r="E98" t="str">
            <v>Lån o krediter</v>
          </cell>
          <cell r="F98" t="str">
            <v>Långfristiga skulder</v>
          </cell>
          <cell r="G98" t="str">
            <v>1804 50 97884  Ickh</v>
          </cell>
        </row>
        <row r="99">
          <cell r="A99" t="str">
            <v>2329</v>
          </cell>
          <cell r="B99" t="str">
            <v>LÅN 7.400n 1, 4, 7, 10</v>
          </cell>
          <cell r="C99" t="str">
            <v>Skulder</v>
          </cell>
          <cell r="D99" t="str">
            <v>Lån o krediter</v>
          </cell>
          <cell r="E99" t="str">
            <v>Lån o krediter</v>
          </cell>
          <cell r="F99" t="str">
            <v>Långfristiga skulder</v>
          </cell>
          <cell r="G99" t="str">
            <v>1804 50 99410  Ickh</v>
          </cell>
        </row>
        <row r="100">
          <cell r="A100" t="str">
            <v>2331</v>
          </cell>
          <cell r="B100" t="str">
            <v>LÅN 2.200n</v>
          </cell>
          <cell r="C100" t="str">
            <v>Skulder</v>
          </cell>
          <cell r="D100" t="str">
            <v>Lån o krediter</v>
          </cell>
          <cell r="E100" t="str">
            <v>Lån o krediter</v>
          </cell>
          <cell r="F100" t="str">
            <v>Långfristiga skulder</v>
          </cell>
          <cell r="G100"/>
        </row>
        <row r="101">
          <cell r="A101" t="str">
            <v>2332</v>
          </cell>
          <cell r="B101" t="str">
            <v>LÅN 2.200n</v>
          </cell>
          <cell r="C101" t="str">
            <v>Skulder</v>
          </cell>
          <cell r="D101" t="str">
            <v>Lån o krediter</v>
          </cell>
          <cell r="E101" t="str">
            <v>Lån o krediter</v>
          </cell>
          <cell r="F101" t="str">
            <v>Långfristiga skulder</v>
          </cell>
          <cell r="G101"/>
        </row>
        <row r="102">
          <cell r="A102" t="str">
            <v>2417</v>
          </cell>
          <cell r="B102" t="str">
            <v>KORTFR DEL LÅNGFR SKULDER</v>
          </cell>
          <cell r="C102" t="str">
            <v>Skulder</v>
          </cell>
          <cell r="D102" t="str">
            <v>Lån o krediter</v>
          </cell>
          <cell r="E102" t="str">
            <v>Lån o krediter</v>
          </cell>
          <cell r="F102" t="str">
            <v>Övriga kortfristiga skulder</v>
          </cell>
          <cell r="G102" t="str">
            <v/>
          </cell>
        </row>
        <row r="103">
          <cell r="A103" t="str">
            <v>2440</v>
          </cell>
          <cell r="B103" t="str">
            <v>LEVERANTÖRSKULDER</v>
          </cell>
          <cell r="C103" t="str">
            <v>Skulder</v>
          </cell>
          <cell r="D103" t="str">
            <v>Leverantörsskulder</v>
          </cell>
          <cell r="E103" t="str">
            <v>Lev.skulder och övriga kostfristiga</v>
          </cell>
          <cell r="F103" t="str">
            <v>Levrantörsskulder</v>
          </cell>
          <cell r="G103" t="str">
            <v/>
          </cell>
        </row>
        <row r="104">
          <cell r="A104" t="str">
            <v>2449</v>
          </cell>
          <cell r="B104" t="str">
            <v>Prel-bokade lev-fakturor</v>
          </cell>
          <cell r="C104" t="str">
            <v>Skulder</v>
          </cell>
          <cell r="D104" t="str">
            <v>Leverantörsskulder</v>
          </cell>
          <cell r="E104" t="str">
            <v>Lev.skulder och övriga kostfristiga</v>
          </cell>
          <cell r="F104" t="str">
            <v>Levrantörsskulder</v>
          </cell>
          <cell r="G104" t="str">
            <v/>
          </cell>
        </row>
        <row r="105">
          <cell r="A105" t="str">
            <v>2490</v>
          </cell>
          <cell r="B105" t="str">
            <v>ÖVR KORTFR SKULDER</v>
          </cell>
          <cell r="C105" t="str">
            <v>Skulder</v>
          </cell>
          <cell r="D105" t="str">
            <v>Övriga skulder</v>
          </cell>
          <cell r="E105" t="str">
            <v>Lev.skulder och övriga kostfristiga</v>
          </cell>
          <cell r="F105" t="str">
            <v>Övriga kortfristiga skulder</v>
          </cell>
          <cell r="G105" t="str">
            <v/>
          </cell>
        </row>
        <row r="106">
          <cell r="A106" t="str">
            <v>2495</v>
          </cell>
          <cell r="B106" t="str">
            <v>DJURHÄLSOAVGIFT</v>
          </cell>
          <cell r="C106" t="str">
            <v>Skulder</v>
          </cell>
          <cell r="D106" t="str">
            <v>Övriga skulder</v>
          </cell>
          <cell r="E106" t="str">
            <v>Lev.skulder och övriga kostfristiga</v>
          </cell>
          <cell r="F106" t="str">
            <v>Övriga kortfristiga skulder</v>
          </cell>
          <cell r="G106" t="str">
            <v>Redovisas kvartalsvis</v>
          </cell>
        </row>
        <row r="107">
          <cell r="A107" t="str">
            <v>2510</v>
          </cell>
          <cell r="B107" t="str">
            <v>SKATTESKULDER</v>
          </cell>
          <cell r="C107" t="str">
            <v>Skulder</v>
          </cell>
          <cell r="D107" t="str">
            <v>Skatt o moms</v>
          </cell>
          <cell r="E107" t="str">
            <v>Skatteskulder</v>
          </cell>
          <cell r="F107" t="str">
            <v>Aktuell skattefordran</v>
          </cell>
          <cell r="G107" t="str">
            <v>bolagets skatt</v>
          </cell>
        </row>
        <row r="108">
          <cell r="A108" t="str">
            <v>2513</v>
          </cell>
          <cell r="B108" t="str">
            <v>BERÄKNAD FASTIGHETSSKATT</v>
          </cell>
          <cell r="C108" t="str">
            <v>Skulder</v>
          </cell>
          <cell r="D108" t="str">
            <v>Skatt o moms</v>
          </cell>
          <cell r="E108" t="str">
            <v>Skatteskulder</v>
          </cell>
          <cell r="F108" t="str">
            <v>Övriga kortfristiga fordringar</v>
          </cell>
          <cell r="G108" t="str">
            <v/>
          </cell>
        </row>
        <row r="109">
          <cell r="A109" t="str">
            <v>2514</v>
          </cell>
          <cell r="B109" t="str">
            <v>BERÄKN SÄRSK LÖNESKATT</v>
          </cell>
          <cell r="C109" t="str">
            <v>Skulder</v>
          </cell>
          <cell r="D109" t="str">
            <v>Skatt o moms</v>
          </cell>
          <cell r="E109" t="str">
            <v>Skatteskulder</v>
          </cell>
          <cell r="F109" t="str">
            <v>Övriga kortfristiga fordringar</v>
          </cell>
          <cell r="G109" t="str">
            <v>PÅ PENSIONSKOSTNADER</v>
          </cell>
        </row>
        <row r="110">
          <cell r="A110" t="str">
            <v>2518</v>
          </cell>
          <cell r="B110" t="str">
            <v>BETALD PRELIMINÄR SKATT</v>
          </cell>
          <cell r="C110" t="str">
            <v>Skulder</v>
          </cell>
          <cell r="D110" t="str">
            <v>Skatt o moms</v>
          </cell>
          <cell r="E110" t="str">
            <v>Skatteskulder</v>
          </cell>
          <cell r="F110" t="str">
            <v>Övriga upplupna kostnader och förutbetalda intäkter</v>
          </cell>
          <cell r="G110" t="str">
            <v/>
          </cell>
        </row>
        <row r="111">
          <cell r="A111" t="str">
            <v>2520</v>
          </cell>
          <cell r="B111" t="str">
            <v>SKATTESKULDER</v>
          </cell>
          <cell r="C111" t="str">
            <v>Skulder</v>
          </cell>
          <cell r="D111" t="str">
            <v>Skatt o moms</v>
          </cell>
          <cell r="E111" t="str">
            <v>Skatteskulder</v>
          </cell>
          <cell r="F111" t="str">
            <v>Övriga kortfristiga fordringar</v>
          </cell>
          <cell r="G111" t="str">
            <v>slutl sk-prel inbet skatt</v>
          </cell>
        </row>
        <row r="112">
          <cell r="A112" t="str">
            <v>2611</v>
          </cell>
          <cell r="B112" t="str">
            <v>UTG MOMS 25% FÖRS SVERIGE</v>
          </cell>
          <cell r="C112" t="str">
            <v>Skulder</v>
          </cell>
          <cell r="D112" t="str">
            <v>Skatt o moms</v>
          </cell>
          <cell r="E112" t="str">
            <v>Moms</v>
          </cell>
          <cell r="F112" t="str">
            <v>Momsskuld</v>
          </cell>
          <cell r="G112" t="str">
            <v/>
          </cell>
        </row>
        <row r="113">
          <cell r="A113" t="str">
            <v>2615</v>
          </cell>
          <cell r="B113" t="str">
            <v>BER MOMS 25% IMPORT FR EU</v>
          </cell>
          <cell r="C113" t="str">
            <v>Skulder</v>
          </cell>
          <cell r="D113" t="str">
            <v>Skatt o moms</v>
          </cell>
          <cell r="E113" t="str">
            <v>Moms</v>
          </cell>
          <cell r="F113" t="str">
            <v>Momsskuld</v>
          </cell>
          <cell r="G113" t="str">
            <v/>
          </cell>
        </row>
        <row r="114">
          <cell r="A114" t="str">
            <v>2621</v>
          </cell>
          <cell r="B114" t="str">
            <v>UTG MOMS 12% FÖRS SVERIGE</v>
          </cell>
          <cell r="C114" t="str">
            <v>Skulder</v>
          </cell>
          <cell r="D114" t="str">
            <v>Skatt o moms</v>
          </cell>
          <cell r="E114" t="str">
            <v>Moms</v>
          </cell>
          <cell r="F114" t="str">
            <v>Momsskuld</v>
          </cell>
          <cell r="G114" t="str">
            <v/>
          </cell>
        </row>
        <row r="115">
          <cell r="A115" t="str">
            <v>2631</v>
          </cell>
          <cell r="B115" t="str">
            <v>UTG MOMS 6 % FÖRS SVERIGE</v>
          </cell>
          <cell r="C115" t="str">
            <v>Skulder</v>
          </cell>
          <cell r="D115" t="str">
            <v>Skatt o moms</v>
          </cell>
          <cell r="E115" t="str">
            <v>Moms</v>
          </cell>
          <cell r="F115" t="str">
            <v>Momsskuld</v>
          </cell>
          <cell r="G115" t="str">
            <v/>
          </cell>
        </row>
        <row r="116">
          <cell r="A116" t="str">
            <v>2641</v>
          </cell>
          <cell r="B116" t="str">
            <v>DEBITERAD INGÅENDE MOMS</v>
          </cell>
          <cell r="C116" t="str">
            <v>Skulder</v>
          </cell>
          <cell r="D116" t="str">
            <v>Skatt o moms</v>
          </cell>
          <cell r="E116" t="str">
            <v>Moms</v>
          </cell>
          <cell r="F116" t="str">
            <v>Momsskuld</v>
          </cell>
          <cell r="G116" t="str">
            <v/>
          </cell>
        </row>
        <row r="117">
          <cell r="A117" t="str">
            <v>2645</v>
          </cell>
          <cell r="B117" t="str">
            <v>BER ING MOMS IMPORT FR EU</v>
          </cell>
          <cell r="C117" t="str">
            <v>Skulder</v>
          </cell>
          <cell r="D117" t="str">
            <v>Skatt o moms</v>
          </cell>
          <cell r="E117" t="str">
            <v>Moms</v>
          </cell>
          <cell r="F117" t="str">
            <v>Momsskuld</v>
          </cell>
          <cell r="G117" t="str">
            <v/>
          </cell>
        </row>
        <row r="118">
          <cell r="A118" t="str">
            <v>2650</v>
          </cell>
          <cell r="B118" t="str">
            <v>REDOVISNINGSKONTO MOMS</v>
          </cell>
          <cell r="C118" t="str">
            <v>Skulder</v>
          </cell>
          <cell r="D118" t="str">
            <v>Skatt o moms</v>
          </cell>
          <cell r="E118" t="str">
            <v>Moms</v>
          </cell>
          <cell r="F118" t="str">
            <v>Momsskuld</v>
          </cell>
          <cell r="G118" t="str">
            <v>avräkn/ utbetaln</v>
          </cell>
        </row>
        <row r="119">
          <cell r="A119" t="str">
            <v>2660</v>
          </cell>
          <cell r="B119" t="str">
            <v>SÄRSKILDA PUNKTSKATTER</v>
          </cell>
          <cell r="C119" t="str">
            <v>Skulder</v>
          </cell>
          <cell r="D119" t="str">
            <v>Skatt o moms</v>
          </cell>
          <cell r="E119" t="str">
            <v>Moms</v>
          </cell>
          <cell r="F119" t="str">
            <v>Övriga kortfristiga fordringar</v>
          </cell>
          <cell r="G119" t="str">
            <v/>
          </cell>
        </row>
        <row r="120">
          <cell r="A120" t="str">
            <v>2710</v>
          </cell>
          <cell r="B120" t="str">
            <v>PERSONALENS KÄLLSKATT</v>
          </cell>
          <cell r="C120" t="str">
            <v>Skulder</v>
          </cell>
          <cell r="D120" t="str">
            <v>Personalrelaterade skulder</v>
          </cell>
          <cell r="E120" t="str">
            <v>Pers. skatt/avg/avdrag</v>
          </cell>
          <cell r="F120" t="str">
            <v>Övriga kortfristiga skulder</v>
          </cell>
          <cell r="G120" t="str">
            <v>månadsredovisning</v>
          </cell>
        </row>
        <row r="121">
          <cell r="A121" t="str">
            <v>2720</v>
          </cell>
          <cell r="B121" t="str">
            <v>PERSONALENS KVARSKATT</v>
          </cell>
          <cell r="C121" t="str">
            <v>Skulder</v>
          </cell>
          <cell r="D121" t="str">
            <v>Personalrelaterade skulder</v>
          </cell>
          <cell r="E121" t="str">
            <v>Pers. skatt/avg/avdrag</v>
          </cell>
          <cell r="F121" t="str">
            <v>Övriga kortfristiga skulder</v>
          </cell>
          <cell r="G121" t="str">
            <v>redov jan-mars</v>
          </cell>
        </row>
        <row r="122">
          <cell r="A122" t="str">
            <v>2730</v>
          </cell>
          <cell r="B122" t="str">
            <v>SOC AVG o SÄRSK LÖNESKATT</v>
          </cell>
          <cell r="C122" t="str">
            <v>Skulder</v>
          </cell>
          <cell r="D122" t="str">
            <v>Personalrelaterade skulder</v>
          </cell>
          <cell r="E122" t="str">
            <v>Pers. skatt/avg/avdrag</v>
          </cell>
          <cell r="F122" t="str">
            <v>Upplupna sociala avgifter</v>
          </cell>
          <cell r="G122" t="str">
            <v/>
          </cell>
        </row>
        <row r="123">
          <cell r="A123" t="str">
            <v>2740</v>
          </cell>
          <cell r="B123" t="str">
            <v>AVTALADE SOC AVG FORA</v>
          </cell>
          <cell r="C123" t="str">
            <v>Skulder</v>
          </cell>
          <cell r="D123" t="str">
            <v>Personalrelaterade skulder</v>
          </cell>
          <cell r="E123" t="str">
            <v>Pers. skatt/avg/avdrag</v>
          </cell>
          <cell r="F123" t="str">
            <v>Upplupna sociala avgifter</v>
          </cell>
          <cell r="G123" t="str">
            <v/>
          </cell>
        </row>
        <row r="124">
          <cell r="A124" t="str">
            <v>2750</v>
          </cell>
          <cell r="B124" t="str">
            <v>INFÖRSEL</v>
          </cell>
          <cell r="C124" t="str">
            <v>Skulder</v>
          </cell>
          <cell r="D124" t="str">
            <v>Personalrelaterade skulder</v>
          </cell>
          <cell r="E124" t="str">
            <v>Pers. skatt/avg/avdrag</v>
          </cell>
          <cell r="F124" t="str">
            <v>Övriga upplupna kostnader och förutbetalda intäkter</v>
          </cell>
          <cell r="G124" t="str">
            <v>kronofogden</v>
          </cell>
        </row>
        <row r="125">
          <cell r="A125" t="str">
            <v>2790</v>
          </cell>
          <cell r="B125" t="str">
            <v>ÖVRIGA LÖNEAVDRAG</v>
          </cell>
          <cell r="C125" t="str">
            <v>Skulder</v>
          </cell>
          <cell r="D125" t="str">
            <v>Personalrelaterade skulder</v>
          </cell>
          <cell r="E125" t="str">
            <v>Pers. skatt/avg/avdrag</v>
          </cell>
          <cell r="F125" t="str">
            <v>Övriga kortfristiga skulder</v>
          </cell>
          <cell r="G125" t="str">
            <v/>
          </cell>
        </row>
        <row r="126">
          <cell r="A126" t="str">
            <v>2791</v>
          </cell>
          <cell r="B126" t="str">
            <v>PERSONALENS INTRESSEKONTO</v>
          </cell>
          <cell r="C126" t="str">
            <v>Skulder</v>
          </cell>
          <cell r="D126" t="str">
            <v>Personalrelaterade skulder</v>
          </cell>
          <cell r="E126" t="str">
            <v>Pers. skatt/avg/avdrag</v>
          </cell>
          <cell r="F126" t="str">
            <v>Övriga upplupna kostnader och förutbetalda intäkter</v>
          </cell>
          <cell r="G126" t="str">
            <v/>
          </cell>
        </row>
        <row r="127">
          <cell r="A127" t="str">
            <v>2793</v>
          </cell>
          <cell r="B127" t="str">
            <v>GRUPPFÖRSÄKRINGSPREMIER</v>
          </cell>
          <cell r="C127" t="str">
            <v>Skulder</v>
          </cell>
          <cell r="D127" t="str">
            <v>Personalrelaterade skulder</v>
          </cell>
          <cell r="E127" t="str">
            <v>Pers. skatt/avg/avdrag</v>
          </cell>
          <cell r="F127" t="str">
            <v>Övriga kortfristiga skulder</v>
          </cell>
          <cell r="G127" t="str">
            <v/>
          </cell>
        </row>
        <row r="128">
          <cell r="A128" t="str">
            <v>2794</v>
          </cell>
          <cell r="B128" t="str">
            <v>FACKFÖRENINGSAVGIFTER</v>
          </cell>
          <cell r="C128" t="str">
            <v>Skulder</v>
          </cell>
          <cell r="D128" t="str">
            <v>Personalrelaterade skulder</v>
          </cell>
          <cell r="E128" t="str">
            <v>Pers. skatt/avg/avdrag</v>
          </cell>
          <cell r="F128" t="str">
            <v>Övriga kortfristiga skulder</v>
          </cell>
          <cell r="G128" t="str">
            <v/>
          </cell>
        </row>
        <row r="129">
          <cell r="A129" t="str">
            <v>2800</v>
          </cell>
          <cell r="B129" t="str">
            <v>SKULD HK SCAN</v>
          </cell>
          <cell r="C129" t="str">
            <v>Skulder</v>
          </cell>
          <cell r="D129" t="str">
            <v>Interna skulder</v>
          </cell>
          <cell r="E129" t="str">
            <v>Interna skulder</v>
          </cell>
          <cell r="F129" t="str">
            <v>Skulder till koncernföretag</v>
          </cell>
          <cell r="G129" t="str">
            <v/>
          </cell>
        </row>
        <row r="130">
          <cell r="A130" t="str">
            <v>2860</v>
          </cell>
          <cell r="B130" t="str">
            <v>SKULD SILJANFOOD</v>
          </cell>
          <cell r="C130" t="str">
            <v>Skulder</v>
          </cell>
          <cell r="D130" t="str">
            <v>Interna skulder</v>
          </cell>
          <cell r="E130" t="str">
            <v>Interna skulder</v>
          </cell>
          <cell r="F130" t="str">
            <v>Skulder till koncernföretag</v>
          </cell>
          <cell r="G130" t="str">
            <v/>
          </cell>
        </row>
        <row r="131">
          <cell r="A131" t="str">
            <v>2861</v>
          </cell>
          <cell r="B131" t="str">
            <v>SKULD ICKH BIOGASEL</v>
          </cell>
          <cell r="C131" t="str">
            <v>Skulder</v>
          </cell>
          <cell r="D131" t="str">
            <v>Interna skulder</v>
          </cell>
          <cell r="E131" t="str">
            <v>Interna skulder</v>
          </cell>
          <cell r="F131" t="str">
            <v>Skulder till koncernföretag</v>
          </cell>
          <cell r="G131" t="str">
            <v/>
          </cell>
        </row>
        <row r="132">
          <cell r="A132" t="str">
            <v>2862</v>
          </cell>
          <cell r="B132" t="str">
            <v>SKULD B ERIKSSON SLAKTERI</v>
          </cell>
          <cell r="C132" t="str">
            <v>Skulder</v>
          </cell>
          <cell r="D132" t="str">
            <v>Interna skulder</v>
          </cell>
          <cell r="E132" t="str">
            <v>Interna skulder</v>
          </cell>
          <cell r="F132" t="str">
            <v>Skulder till koncernföretag</v>
          </cell>
          <cell r="G132" t="str">
            <v/>
          </cell>
        </row>
        <row r="133">
          <cell r="A133" t="str">
            <v>2910</v>
          </cell>
          <cell r="B133" t="str">
            <v>UPPLUPNA LÖNER</v>
          </cell>
          <cell r="C133" t="str">
            <v>Skulder</v>
          </cell>
          <cell r="D133" t="str">
            <v>Personalrelaterade skulder</v>
          </cell>
          <cell r="E133" t="str">
            <v>Upplupna kostnader</v>
          </cell>
          <cell r="F133" t="str">
            <v>UPPLUPNA LÖNER</v>
          </cell>
          <cell r="G133" t="str">
            <v>bokslut</v>
          </cell>
        </row>
        <row r="134">
          <cell r="A134" t="str">
            <v>2911</v>
          </cell>
          <cell r="B134" t="str">
            <v>UPPL BONUS PERS</v>
          </cell>
          <cell r="C134" t="str">
            <v>Skulder</v>
          </cell>
          <cell r="D134" t="str">
            <v>Personalrelaterade skulder</v>
          </cell>
          <cell r="E134" t="str">
            <v>Upplupna kostnader</v>
          </cell>
          <cell r="F134" t="str">
            <v>UPPLUPNA LÖNER</v>
          </cell>
          <cell r="G134" t="str">
            <v>inkl soc avg</v>
          </cell>
        </row>
        <row r="135">
          <cell r="A135" t="str">
            <v>2912</v>
          </cell>
          <cell r="B135" t="str">
            <v>Komplöneskuld</v>
          </cell>
          <cell r="C135" t="str">
            <v>Skulder</v>
          </cell>
          <cell r="D135" t="str">
            <v>Personalrelaterade skulder</v>
          </cell>
          <cell r="E135" t="str">
            <v>Upplupna kostnader</v>
          </cell>
          <cell r="F135" t="str">
            <v>UPPLUPNA LÖNER</v>
          </cell>
          <cell r="G135" t="str">
            <v>inkl soc avg</v>
          </cell>
        </row>
        <row r="136">
          <cell r="A136" t="str">
            <v>2915</v>
          </cell>
          <cell r="B136" t="str">
            <v>UPPL EFTERLIKVID GRIS</v>
          </cell>
          <cell r="C136" t="str">
            <v>Skulder</v>
          </cell>
          <cell r="D136" t="str">
            <v>Personalrelaterade skulder</v>
          </cell>
          <cell r="E136" t="str">
            <v>Upplupna kostnader</v>
          </cell>
          <cell r="F136" t="str">
            <v>Övriga upplupna kostnader och förutbetalda intäkter</v>
          </cell>
          <cell r="G136" t="str">
            <v>AKTIEÄGANDE LEVERANTÖRER</v>
          </cell>
        </row>
        <row r="137">
          <cell r="A137" t="str">
            <v>2916</v>
          </cell>
          <cell r="B137" t="str">
            <v>UPPL EFTERLIKVID NÖT/LAMM</v>
          </cell>
          <cell r="C137" t="str">
            <v>Skulder</v>
          </cell>
          <cell r="D137" t="str">
            <v>Personalrelaterade skulder</v>
          </cell>
          <cell r="E137" t="str">
            <v>Upplupna kostnader</v>
          </cell>
          <cell r="F137" t="str">
            <v>Övriga upplupna kostnader och förutbetalda intäkter</v>
          </cell>
          <cell r="G137" t="str">
            <v>AKTIEÄGANDE LEVERANTÖRER</v>
          </cell>
        </row>
        <row r="138">
          <cell r="A138" t="str">
            <v>2920</v>
          </cell>
          <cell r="B138" t="str">
            <v>UPPLUPNA SEMESTERLÖNER</v>
          </cell>
          <cell r="C138" t="str">
            <v>Skulder</v>
          </cell>
          <cell r="D138" t="str">
            <v>Personalrelaterade skulder</v>
          </cell>
          <cell r="E138" t="str">
            <v>Upplupna kostnader</v>
          </cell>
          <cell r="F138" t="str">
            <v>Upplupna semesterlöner</v>
          </cell>
          <cell r="G138" t="str">
            <v>bokslut/ utbetaln.</v>
          </cell>
        </row>
        <row r="139">
          <cell r="A139" t="str">
            <v>2940</v>
          </cell>
          <cell r="B139" t="str">
            <v>UPPLUPNA LAGST SOC AVG</v>
          </cell>
          <cell r="C139" t="str">
            <v>Skulder</v>
          </cell>
          <cell r="D139" t="str">
            <v>Personalrelaterade skulder</v>
          </cell>
          <cell r="E139" t="str">
            <v>Upplupna kostnader</v>
          </cell>
          <cell r="F139" t="str">
            <v>Upplupna sociala avgifter</v>
          </cell>
          <cell r="G139" t="str">
            <v>bokslut</v>
          </cell>
        </row>
        <row r="140">
          <cell r="A140" t="str">
            <v>2941</v>
          </cell>
          <cell r="B140" t="str">
            <v>BER UPPL LAGST SOC AVG</v>
          </cell>
          <cell r="C140" t="str">
            <v>Skulder</v>
          </cell>
          <cell r="D140" t="str">
            <v>Personalrelaterade skulder</v>
          </cell>
          <cell r="E140" t="str">
            <v>Upplupna kostnader</v>
          </cell>
          <cell r="F140" t="str">
            <v>Upplupna sociala avgifter</v>
          </cell>
          <cell r="G140" t="str">
            <v>Period ej utbet lön</v>
          </cell>
        </row>
        <row r="141">
          <cell r="A141" t="str">
            <v>2942</v>
          </cell>
          <cell r="B141" t="str">
            <v>BER UPPL SÄRSK LÖNESKATT</v>
          </cell>
          <cell r="C141" t="str">
            <v>Skulder</v>
          </cell>
          <cell r="D141" t="str">
            <v>Personalrelaterade skulder</v>
          </cell>
          <cell r="E141" t="str">
            <v>Upplupna kostnader</v>
          </cell>
          <cell r="F141" t="str">
            <v>Upplupna sociala avgifter</v>
          </cell>
          <cell r="G141" t="str">
            <v/>
          </cell>
        </row>
        <row r="142">
          <cell r="A142" t="str">
            <v>2943</v>
          </cell>
          <cell r="B142" t="str">
            <v>BER UPPL FASTIGHETSSKATT</v>
          </cell>
          <cell r="C142" t="str">
            <v>Skulder</v>
          </cell>
          <cell r="D142" t="str">
            <v>Skatt o moms</v>
          </cell>
          <cell r="E142" t="str">
            <v>Upplupna kostnader</v>
          </cell>
          <cell r="F142" t="str">
            <v>Övriga kortfristiga fordringar</v>
          </cell>
          <cell r="G142" t="str">
            <v/>
          </cell>
        </row>
        <row r="143">
          <cell r="A143" t="str">
            <v>2950</v>
          </cell>
          <cell r="B143" t="str">
            <v>UPPL AVT SOC AVG FORA</v>
          </cell>
          <cell r="C143" t="str">
            <v>Skulder</v>
          </cell>
          <cell r="D143" t="str">
            <v>Personalrelaterade skulder</v>
          </cell>
          <cell r="E143" t="str">
            <v>Upplupna kostnader</v>
          </cell>
          <cell r="F143" t="str">
            <v>Upplupna sociala avgifter</v>
          </cell>
          <cell r="G143" t="str">
            <v>bokslut</v>
          </cell>
        </row>
        <row r="144">
          <cell r="A144" t="str">
            <v>2955</v>
          </cell>
          <cell r="B144" t="str">
            <v>UPPL AVT SOC AVG FORA</v>
          </cell>
          <cell r="C144" t="str">
            <v>Skulder</v>
          </cell>
          <cell r="D144" t="str">
            <v>Personalrelaterade skulder</v>
          </cell>
          <cell r="E144" t="str">
            <v>Upplupna kostnader</v>
          </cell>
          <cell r="F144" t="str">
            <v>Upplupna sociala avgifter</v>
          </cell>
          <cell r="G144" t="str">
            <v>ber på uppl löner+sem</v>
          </cell>
        </row>
        <row r="145">
          <cell r="A145" t="str">
            <v>2960</v>
          </cell>
          <cell r="B145" t="str">
            <v>UPPLUPNA RÄNTOR</v>
          </cell>
          <cell r="C145" t="str">
            <v>Skulder</v>
          </cell>
          <cell r="D145" t="str">
            <v>Övriga skulder</v>
          </cell>
          <cell r="E145" t="str">
            <v>Upplupna kostnader</v>
          </cell>
          <cell r="F145" t="str">
            <v>Övriga upplupna kostnader och förutbetalda intäkter</v>
          </cell>
          <cell r="G145" t="str">
            <v>bokslut</v>
          </cell>
        </row>
        <row r="146">
          <cell r="A146" t="str">
            <v>2970</v>
          </cell>
          <cell r="B146" t="str">
            <v>FÖRUTBET HYRESINKOMSTER</v>
          </cell>
          <cell r="C146" t="str">
            <v>Skulder</v>
          </cell>
          <cell r="D146" t="str">
            <v>Övriga skulder</v>
          </cell>
          <cell r="E146" t="str">
            <v>Upplupna kostnader</v>
          </cell>
          <cell r="F146" t="str">
            <v>Övriga upplupna kostnader och förutbetalda intäkter</v>
          </cell>
          <cell r="G146" t="str">
            <v>bokslut</v>
          </cell>
        </row>
        <row r="147">
          <cell r="A147" t="str">
            <v>2980</v>
          </cell>
          <cell r="B147" t="str">
            <v>VINSTANDELSSTIFTELSE</v>
          </cell>
          <cell r="C147" t="str">
            <v>Skulder</v>
          </cell>
          <cell r="D147" t="str">
            <v>Övriga skulder</v>
          </cell>
          <cell r="E147" t="str">
            <v>Upplupna kostnader</v>
          </cell>
          <cell r="F147" t="str">
            <v>Övriga upplupna kostnader och förutbetalda intäkter</v>
          </cell>
          <cell r="G147" t="str">
            <v/>
          </cell>
        </row>
        <row r="148">
          <cell r="A148" t="str">
            <v>2990</v>
          </cell>
          <cell r="B148" t="str">
            <v>ÖVR UPPL KOSTN FÖRUTB INT</v>
          </cell>
          <cell r="C148" t="str">
            <v>Skulder</v>
          </cell>
          <cell r="D148" t="str">
            <v>Övriga skulder</v>
          </cell>
          <cell r="E148" t="str">
            <v>Upplupna kostnader</v>
          </cell>
          <cell r="F148" t="str">
            <v>Övriga upplupna kostnader och förutbetalda intäkter</v>
          </cell>
          <cell r="G148" t="str">
            <v/>
          </cell>
        </row>
        <row r="149">
          <cell r="A149" t="str">
            <v>3010</v>
          </cell>
          <cell r="B149" t="str">
            <v>FÖRSÄLJN CHARK</v>
          </cell>
          <cell r="C149" t="str">
            <v>Gross Profit</v>
          </cell>
          <cell r="D149" t="str">
            <v>Försäljning</v>
          </cell>
          <cell r="E149" t="str">
            <v>Intäkter</v>
          </cell>
          <cell r="F149" t="str">
            <v>Nettoomsättning</v>
          </cell>
          <cell r="G149" t="str">
            <v/>
          </cell>
        </row>
        <row r="150">
          <cell r="A150" t="str">
            <v>3015</v>
          </cell>
          <cell r="B150" t="str">
            <v>LÄMNAD BONUS CHARK</v>
          </cell>
          <cell r="C150" t="str">
            <v>Gross Profit</v>
          </cell>
          <cell r="D150" t="str">
            <v>Försäljning</v>
          </cell>
          <cell r="E150" t="str">
            <v>Intäkter</v>
          </cell>
          <cell r="F150" t="str">
            <v>Nettoomsättning</v>
          </cell>
          <cell r="G150" t="str">
            <v/>
          </cell>
        </row>
        <row r="151">
          <cell r="A151" t="str">
            <v>3017</v>
          </cell>
          <cell r="B151" t="str">
            <v>FÖRSÄLJNINGSREDUKTIONER</v>
          </cell>
          <cell r="C151" t="str">
            <v>Gross Profit</v>
          </cell>
          <cell r="D151" t="str">
            <v>Försäljning</v>
          </cell>
          <cell r="E151" t="str">
            <v>Intäkter</v>
          </cell>
          <cell r="F151" t="str">
            <v>Nettoomsättning</v>
          </cell>
          <cell r="G151" t="str">
            <v>Selektiva rabatter</v>
          </cell>
        </row>
        <row r="152">
          <cell r="A152" t="str">
            <v>3018</v>
          </cell>
          <cell r="B152" t="str">
            <v>FÖRSÄLJNING TILL EU-LAND</v>
          </cell>
          <cell r="C152" t="str">
            <v>Gross Profit</v>
          </cell>
          <cell r="D152" t="str">
            <v>Försäljning</v>
          </cell>
          <cell r="E152" t="str">
            <v>Intäkter</v>
          </cell>
          <cell r="F152" t="str">
            <v>Nettoomsättning</v>
          </cell>
          <cell r="G152" t="str">
            <v/>
          </cell>
        </row>
        <row r="153">
          <cell r="A153" t="str">
            <v>3020</v>
          </cell>
          <cell r="B153" t="str">
            <v>FÖRSÄLJN STYCKAT KÖTT</v>
          </cell>
          <cell r="C153" t="str">
            <v>Gross Profit</v>
          </cell>
          <cell r="D153" t="str">
            <v>Försäljning</v>
          </cell>
          <cell r="E153" t="str">
            <v>Intäkter</v>
          </cell>
          <cell r="F153" t="str">
            <v>Nettoomsättning</v>
          </cell>
          <cell r="G153" t="str">
            <v/>
          </cell>
        </row>
        <row r="154">
          <cell r="A154" t="str">
            <v>3022</v>
          </cell>
          <cell r="B154" t="str">
            <v>FÖRSÄLJN HELFALL</v>
          </cell>
          <cell r="C154" t="str">
            <v>Gross Profit</v>
          </cell>
          <cell r="D154" t="str">
            <v>Försäljning</v>
          </cell>
          <cell r="E154" t="str">
            <v>Intäkter</v>
          </cell>
          <cell r="F154" t="str">
            <v>Nettoomsättning</v>
          </cell>
          <cell r="G154" t="str">
            <v/>
          </cell>
        </row>
        <row r="155">
          <cell r="A155" t="str">
            <v>3028</v>
          </cell>
          <cell r="B155" t="str">
            <v>FÖRSÄLJN ÄLGKÖTT</v>
          </cell>
          <cell r="C155" t="str">
            <v>Gross Profit</v>
          </cell>
          <cell r="D155" t="str">
            <v>Försäljning</v>
          </cell>
          <cell r="E155" t="str">
            <v>Intäkter</v>
          </cell>
          <cell r="F155" t="str">
            <v>Nettoomsättning</v>
          </cell>
          <cell r="G155" t="str">
            <v/>
          </cell>
        </row>
        <row r="156">
          <cell r="A156" t="str">
            <v>3030</v>
          </cell>
          <cell r="B156" t="str">
            <v>FÖRSÄLJN HUDAR</v>
          </cell>
          <cell r="C156" t="str">
            <v>Gross Profit</v>
          </cell>
          <cell r="D156" t="str">
            <v>Försäljning</v>
          </cell>
          <cell r="E156" t="str">
            <v>Intäkter</v>
          </cell>
          <cell r="F156" t="str">
            <v>Nettoomsättning</v>
          </cell>
          <cell r="G156" t="str">
            <v/>
          </cell>
        </row>
        <row r="157">
          <cell r="A157" t="str">
            <v>3040</v>
          </cell>
          <cell r="B157" t="str">
            <v>FÖRS MATERIEL/ÖVRIGT</v>
          </cell>
          <cell r="C157" t="str">
            <v>Gross Profit</v>
          </cell>
          <cell r="D157" t="str">
            <v>Försäljning</v>
          </cell>
          <cell r="E157" t="str">
            <v>Intäkter</v>
          </cell>
          <cell r="F157" t="str">
            <v>Nettoomsättning</v>
          </cell>
          <cell r="G157" t="str">
            <v/>
          </cell>
        </row>
        <row r="158">
          <cell r="A158" t="str">
            <v>3050</v>
          </cell>
          <cell r="B158" t="str">
            <v>FÖRSÄLJNING VAROR EU</v>
          </cell>
          <cell r="C158" t="str">
            <v>Gross Profit</v>
          </cell>
          <cell r="D158" t="str">
            <v>Försäljning</v>
          </cell>
          <cell r="E158" t="str">
            <v>Intäkter</v>
          </cell>
          <cell r="F158" t="str">
            <v>Nettoomsättning</v>
          </cell>
          <cell r="G158" t="str">
            <v>Momsfri</v>
          </cell>
        </row>
        <row r="159">
          <cell r="A159" t="str">
            <v>3060</v>
          </cell>
          <cell r="B159" t="str">
            <v>FÖRS MATSAL</v>
          </cell>
          <cell r="C159" t="str">
            <v>Gross Profit</v>
          </cell>
          <cell r="D159" t="str">
            <v>Försäljning</v>
          </cell>
          <cell r="E159" t="str">
            <v>Intäkter</v>
          </cell>
          <cell r="F159" t="str">
            <v>Nettoomsättning</v>
          </cell>
          <cell r="G159" t="str">
            <v/>
          </cell>
        </row>
        <row r="160">
          <cell r="A160" t="str">
            <v>3070</v>
          </cell>
          <cell r="B160" t="str">
            <v>FÖRS LEGOTILLVERKNING</v>
          </cell>
          <cell r="C160" t="str">
            <v>Gross Profit</v>
          </cell>
          <cell r="D160" t="str">
            <v>Råvarukostnader</v>
          </cell>
          <cell r="E160" t="str">
            <v>KSV</v>
          </cell>
          <cell r="F160" t="str">
            <v>Kostnad Sålda Varor</v>
          </cell>
          <cell r="G160" t="str">
            <v>Ändras till KSV 2019-01-01</v>
          </cell>
        </row>
        <row r="161">
          <cell r="A161" t="str">
            <v>3110</v>
          </cell>
          <cell r="B161" t="str">
            <v>TJÄNSTER</v>
          </cell>
          <cell r="C161" t="str">
            <v>Gross Profit</v>
          </cell>
          <cell r="D161" t="str">
            <v>Försäljning tjänster</v>
          </cell>
          <cell r="E161" t="str">
            <v>Intäkter</v>
          </cell>
          <cell r="F161" t="str">
            <v>Nettoomsättning</v>
          </cell>
          <cell r="G161" t="str">
            <v/>
          </cell>
        </row>
        <row r="162">
          <cell r="A162" t="str">
            <v>3120</v>
          </cell>
          <cell r="B162" t="str">
            <v>LEGOSLAKT ÅTERTAG</v>
          </cell>
          <cell r="C162" t="str">
            <v>Gross Profit</v>
          </cell>
          <cell r="D162" t="str">
            <v>Försäljning tjänster</v>
          </cell>
          <cell r="E162" t="str">
            <v>Intäkter</v>
          </cell>
          <cell r="F162" t="str">
            <v>Nettoomsättning</v>
          </cell>
          <cell r="G162" t="str">
            <v/>
          </cell>
        </row>
        <row r="163">
          <cell r="A163" t="str">
            <v>3121</v>
          </cell>
          <cell r="B163" t="str">
            <v>LEGOSLAKT GRIS/SUGGA/GALT</v>
          </cell>
          <cell r="C163" t="str">
            <v>Gross Profit</v>
          </cell>
          <cell r="D163" t="str">
            <v>Försäljning tjänster</v>
          </cell>
          <cell r="E163" t="str">
            <v>Intäkter</v>
          </cell>
          <cell r="F163" t="str">
            <v>Nettoomsättning</v>
          </cell>
          <cell r="G163" t="str">
            <v>SCAN</v>
          </cell>
        </row>
        <row r="164">
          <cell r="A164" t="str">
            <v>3122</v>
          </cell>
          <cell r="B164" t="str">
            <v>LEGOSLAKT NÖT/KALV/HÄST</v>
          </cell>
          <cell r="C164" t="str">
            <v>Gross Profit</v>
          </cell>
          <cell r="D164" t="str">
            <v>Försäljning tjänster</v>
          </cell>
          <cell r="E164" t="str">
            <v>Intäkter</v>
          </cell>
          <cell r="F164" t="str">
            <v>Nettoomsättning</v>
          </cell>
          <cell r="G164" t="str">
            <v>SCAN</v>
          </cell>
        </row>
        <row r="165">
          <cell r="A165" t="str">
            <v>3123</v>
          </cell>
          <cell r="B165" t="str">
            <v>LEGOSLAKT FÅR/LAMM/GET</v>
          </cell>
          <cell r="C165" t="str">
            <v>Gross Profit</v>
          </cell>
          <cell r="D165" t="str">
            <v>Försäljning tjänster</v>
          </cell>
          <cell r="E165" t="str">
            <v>Intäkter</v>
          </cell>
          <cell r="F165" t="str">
            <v>Nettoomsättning</v>
          </cell>
          <cell r="G165" t="str">
            <v>SCAN</v>
          </cell>
        </row>
        <row r="166">
          <cell r="A166" t="str">
            <v>3124</v>
          </cell>
          <cell r="B166" t="str">
            <v>LEGOSLAKT KRAVGRIS</v>
          </cell>
          <cell r="C166" t="str">
            <v>Gross Profit</v>
          </cell>
          <cell r="D166" t="str">
            <v>Försäljning tjänster</v>
          </cell>
          <cell r="E166" t="str">
            <v>Intäkter</v>
          </cell>
          <cell r="F166" t="str">
            <v>Nettoomsättning</v>
          </cell>
          <cell r="G166" t="str">
            <v>KLS UGGLARPS</v>
          </cell>
        </row>
        <row r="167">
          <cell r="A167" t="str">
            <v>3125</v>
          </cell>
          <cell r="B167" t="str">
            <v>RABATT HELFALLSINKÖP</v>
          </cell>
          <cell r="C167" t="str">
            <v>Gross Profit</v>
          </cell>
          <cell r="D167" t="str">
            <v>Råvarukostnader</v>
          </cell>
          <cell r="E167" t="str">
            <v>KSV</v>
          </cell>
          <cell r="F167" t="str">
            <v>Kostnad Sålda Varor</v>
          </cell>
          <cell r="G167" t="str">
            <v/>
          </cell>
        </row>
        <row r="168">
          <cell r="A168" t="str">
            <v>3190</v>
          </cell>
          <cell r="B168" t="str">
            <v>LÄMNAD BONUS OMS</v>
          </cell>
          <cell r="C168" t="str">
            <v>Gross Profit</v>
          </cell>
          <cell r="D168" t="str">
            <v>Rabatter</v>
          </cell>
          <cell r="E168" t="str">
            <v>Intäkter</v>
          </cell>
          <cell r="F168" t="str">
            <v>Nettoomsättning</v>
          </cell>
          <cell r="G168" t="str">
            <v/>
          </cell>
        </row>
        <row r="169">
          <cell r="A169" t="str">
            <v>3511</v>
          </cell>
          <cell r="B169" t="str">
            <v>FAKTURERAT EMBALLAGE</v>
          </cell>
          <cell r="C169" t="str">
            <v>Gross Profit</v>
          </cell>
          <cell r="D169" t="str">
            <v>Fakturerad frakt o emb.</v>
          </cell>
          <cell r="E169" t="str">
            <v>Intäkter</v>
          </cell>
          <cell r="F169" t="str">
            <v>Nettoomsättning</v>
          </cell>
          <cell r="G169" t="str">
            <v/>
          </cell>
        </row>
        <row r="170">
          <cell r="A170" t="str">
            <v>3521</v>
          </cell>
          <cell r="B170" t="str">
            <v>FAKTURERAD FRAKT</v>
          </cell>
          <cell r="C170" t="str">
            <v>Gross Profit</v>
          </cell>
          <cell r="D170" t="str">
            <v>Fakturerad frakt o emb.</v>
          </cell>
          <cell r="E170" t="str">
            <v>Intäkter</v>
          </cell>
          <cell r="F170" t="str">
            <v>Nettoomsättning</v>
          </cell>
          <cell r="G170" t="str">
            <v/>
          </cell>
        </row>
        <row r="171">
          <cell r="A171" t="str">
            <v>3591</v>
          </cell>
          <cell r="B171" t="str">
            <v>ÖVR FAKTURERADE KOSTNADER</v>
          </cell>
          <cell r="C171" t="str">
            <v>Övrigt</v>
          </cell>
          <cell r="D171" t="str">
            <v>Övriga intäkter</v>
          </cell>
          <cell r="E171" t="str">
            <v>Intäkter</v>
          </cell>
          <cell r="F171" t="str">
            <v>Övriga rörelseintäkter</v>
          </cell>
          <cell r="G171" t="str">
            <v/>
          </cell>
        </row>
        <row r="172">
          <cell r="A172" t="str">
            <v>3598</v>
          </cell>
          <cell r="B172" t="str">
            <v>FÖRS AV TJÄNSTER EU</v>
          </cell>
          <cell r="C172" t="str">
            <v>Gross Profit</v>
          </cell>
          <cell r="D172" t="str">
            <v>Övrig försäljning</v>
          </cell>
          <cell r="E172" t="str">
            <v>Intäkter</v>
          </cell>
          <cell r="F172" t="str">
            <v>Nettoomsättning</v>
          </cell>
          <cell r="G172" t="str">
            <v/>
          </cell>
        </row>
        <row r="173">
          <cell r="A173" t="str">
            <v>3640</v>
          </cell>
          <cell r="B173" t="str">
            <v>FÖRSÄLJN SF/GROSS</v>
          </cell>
          <cell r="C173" t="str">
            <v>Gross Profit</v>
          </cell>
          <cell r="D173" t="str">
            <v>Övrig försäljning</v>
          </cell>
          <cell r="E173" t="str">
            <v>Intäkter</v>
          </cell>
          <cell r="F173" t="str">
            <v>Nettoomsättning</v>
          </cell>
          <cell r="G173" t="str">
            <v/>
          </cell>
        </row>
        <row r="174">
          <cell r="A174" t="str">
            <v>3680</v>
          </cell>
          <cell r="B174" t="str">
            <v>FÖRSÄLJN MARKNADSAVD</v>
          </cell>
          <cell r="C174" t="str">
            <v>Gross Profit</v>
          </cell>
          <cell r="D174" t="str">
            <v>Övrig försäljning</v>
          </cell>
          <cell r="E174" t="str">
            <v>Intäkter</v>
          </cell>
          <cell r="F174" t="str">
            <v>Nettoomsättning</v>
          </cell>
          <cell r="G174" t="str">
            <v>BOK M M</v>
          </cell>
        </row>
        <row r="175">
          <cell r="A175" t="str">
            <v>3740</v>
          </cell>
          <cell r="B175" t="str">
            <v>ÖRESUTJÄMNING</v>
          </cell>
          <cell r="C175" t="str">
            <v>Övrigt</v>
          </cell>
          <cell r="D175" t="str">
            <v>Övriga intäkter</v>
          </cell>
          <cell r="E175" t="str">
            <v>Intäkter</v>
          </cell>
          <cell r="F175" t="str">
            <v>Övriga rörelseintäkter</v>
          </cell>
          <cell r="G175" t="str">
            <v/>
          </cell>
        </row>
        <row r="176">
          <cell r="A176" t="str">
            <v>3780</v>
          </cell>
          <cell r="B176" t="str">
            <v>ÖRESUTJÄMNING</v>
          </cell>
          <cell r="C176" t="str">
            <v>Övrigt</v>
          </cell>
          <cell r="D176" t="str">
            <v>Övriga intäkter</v>
          </cell>
          <cell r="E176" t="str">
            <v>Intäkter</v>
          </cell>
          <cell r="F176" t="str">
            <v>Övriga rörelseintäkter</v>
          </cell>
          <cell r="G176" t="str">
            <v/>
          </cell>
        </row>
        <row r="177">
          <cell r="A177" t="str">
            <v>3911</v>
          </cell>
          <cell r="B177" t="str">
            <v>HYRESINTÄKTER, MOMSFRI</v>
          </cell>
          <cell r="C177" t="str">
            <v>Övrigt</v>
          </cell>
          <cell r="D177" t="str">
            <v>Övriga intäkter</v>
          </cell>
          <cell r="E177" t="str">
            <v>Intäkter</v>
          </cell>
          <cell r="F177" t="str">
            <v>Övriga rörelseintäkter</v>
          </cell>
          <cell r="G177" t="str">
            <v/>
          </cell>
        </row>
        <row r="178">
          <cell r="A178" t="str">
            <v>3912</v>
          </cell>
          <cell r="B178" t="str">
            <v>HYRESINTÄKTER, MOMSPLIKT</v>
          </cell>
          <cell r="C178" t="str">
            <v>Övrigt</v>
          </cell>
          <cell r="D178" t="str">
            <v>Övriga intäkter</v>
          </cell>
          <cell r="E178" t="str">
            <v>Intäkter</v>
          </cell>
          <cell r="F178" t="str">
            <v>Övriga rörelseintäkter</v>
          </cell>
          <cell r="G178" t="str">
            <v/>
          </cell>
        </row>
        <row r="179">
          <cell r="A179" t="str">
            <v>3950</v>
          </cell>
          <cell r="B179" t="str">
            <v>ÅTERVUNNA KUNDFORDRINGAR</v>
          </cell>
          <cell r="C179" t="str">
            <v>Övrigt</v>
          </cell>
          <cell r="D179" t="str">
            <v>Övriga intäkter</v>
          </cell>
          <cell r="E179" t="str">
            <v>Intäkter</v>
          </cell>
          <cell r="F179" t="str">
            <v>Övriga rörelseintäkter</v>
          </cell>
          <cell r="G179" t="str">
            <v/>
          </cell>
        </row>
        <row r="180">
          <cell r="A180" t="str">
            <v>3960</v>
          </cell>
          <cell r="B180" t="str">
            <v>Övrig försäljning</v>
          </cell>
          <cell r="C180" t="str">
            <v>Övrigt</v>
          </cell>
          <cell r="D180" t="str">
            <v>Övriga intäkter</v>
          </cell>
          <cell r="E180" t="str">
            <v>Intäkter</v>
          </cell>
          <cell r="F180" t="str">
            <v>Övriga rörelseintäkter</v>
          </cell>
          <cell r="G180" t="str">
            <v/>
          </cell>
        </row>
        <row r="181">
          <cell r="A181" t="str">
            <v>3970</v>
          </cell>
          <cell r="B181" t="str">
            <v>VINST AVYTTR ANL-TILLGÅNG</v>
          </cell>
          <cell r="C181" t="str">
            <v>Övrigt</v>
          </cell>
          <cell r="D181" t="str">
            <v>Övriga intäkter</v>
          </cell>
          <cell r="E181" t="str">
            <v>Intäkter</v>
          </cell>
          <cell r="F181" t="str">
            <v>Övriga rörelseintäkter</v>
          </cell>
          <cell r="G181" t="str">
            <v/>
          </cell>
        </row>
        <row r="182">
          <cell r="A182" t="str">
            <v>3973</v>
          </cell>
          <cell r="B182" t="str">
            <v>VINST AVYTTR INVENTARIER</v>
          </cell>
          <cell r="C182" t="str">
            <v>Övrigt</v>
          </cell>
          <cell r="D182" t="str">
            <v>Övriga intäkter</v>
          </cell>
          <cell r="E182" t="str">
            <v>Intäkter</v>
          </cell>
          <cell r="F182" t="str">
            <v>Övriga rörelseintäkter</v>
          </cell>
          <cell r="G182" t="str">
            <v/>
          </cell>
        </row>
        <row r="183">
          <cell r="A183" t="str">
            <v>3987</v>
          </cell>
          <cell r="B183" t="str">
            <v>ERHÅLLNA KOMMUNALA BIDRAG</v>
          </cell>
          <cell r="C183" t="str">
            <v>Övrigt</v>
          </cell>
          <cell r="D183" t="str">
            <v>Övriga intäkter</v>
          </cell>
          <cell r="E183" t="str">
            <v>Intäkter</v>
          </cell>
          <cell r="F183" t="str">
            <v>Övriga rörelseintäkter</v>
          </cell>
          <cell r="G183" t="str">
            <v/>
          </cell>
        </row>
        <row r="184">
          <cell r="A184" t="str">
            <v>3989</v>
          </cell>
          <cell r="B184" t="str">
            <v>ÖVR ERHÅLLNA BIDRAG</v>
          </cell>
          <cell r="C184" t="str">
            <v>Övrigt</v>
          </cell>
          <cell r="D184" t="str">
            <v>Övriga intäkter</v>
          </cell>
          <cell r="E184" t="str">
            <v>Intäkter</v>
          </cell>
          <cell r="F184" t="str">
            <v>Övriga rörelseintäkter</v>
          </cell>
          <cell r="G184" t="str">
            <v/>
          </cell>
        </row>
        <row r="185">
          <cell r="A185" t="str">
            <v>3990</v>
          </cell>
          <cell r="B185" t="str">
            <v>Skuldnedättning</v>
          </cell>
          <cell r="C185" t="str">
            <v>Övrigt</v>
          </cell>
          <cell r="D185" t="str">
            <v>Övriga intäkter</v>
          </cell>
          <cell r="E185" t="str">
            <v>Intäkter</v>
          </cell>
          <cell r="F185" t="str">
            <v>Övriga rörelseintäkter</v>
          </cell>
          <cell r="G185" t="str">
            <v/>
          </cell>
        </row>
        <row r="186">
          <cell r="A186" t="str">
            <v>4010</v>
          </cell>
          <cell r="B186" t="str">
            <v>INK LIVDJUR STORBOSKAP</v>
          </cell>
          <cell r="C186" t="str">
            <v>Gross Profit</v>
          </cell>
          <cell r="D186" t="str">
            <v>Råvarukostnader</v>
          </cell>
          <cell r="E186" t="str">
            <v>KSV</v>
          </cell>
          <cell r="F186" t="str">
            <v>Kostnad Sålda Varor</v>
          </cell>
          <cell r="G186" t="str">
            <v>KG</v>
          </cell>
        </row>
        <row r="187">
          <cell r="A187" t="str">
            <v>4011</v>
          </cell>
          <cell r="B187" t="str">
            <v>INK LIVDJUR GRIS</v>
          </cell>
          <cell r="C187" t="str">
            <v>Gross Profit</v>
          </cell>
          <cell r="D187" t="str">
            <v>Råvarukostnader</v>
          </cell>
          <cell r="E187" t="str">
            <v>KSV</v>
          </cell>
          <cell r="F187" t="str">
            <v>Kostnad Sålda Varor</v>
          </cell>
          <cell r="G187" t="str">
            <v>KG</v>
          </cell>
        </row>
        <row r="188">
          <cell r="A188" t="str">
            <v>4012</v>
          </cell>
          <cell r="B188" t="str">
            <v>INK LIVDJUR KALV</v>
          </cell>
          <cell r="C188" t="str">
            <v>Gross Profit</v>
          </cell>
          <cell r="D188" t="str">
            <v>Råvarukostnader</v>
          </cell>
          <cell r="E188" t="str">
            <v>KSV</v>
          </cell>
          <cell r="F188" t="str">
            <v>Kostnad Sålda Varor</v>
          </cell>
          <cell r="G188" t="str">
            <v>KG</v>
          </cell>
        </row>
        <row r="189">
          <cell r="A189" t="str">
            <v>4013</v>
          </cell>
          <cell r="B189" t="str">
            <v>INK LIVDJUR LAMM/FÅR</v>
          </cell>
          <cell r="C189" t="str">
            <v>Gross Profit</v>
          </cell>
          <cell r="D189" t="str">
            <v>Råvarukostnader</v>
          </cell>
          <cell r="E189" t="str">
            <v>KSV</v>
          </cell>
          <cell r="F189" t="str">
            <v>Kostnad Sålda Varor</v>
          </cell>
          <cell r="G189" t="str">
            <v>KG</v>
          </cell>
        </row>
        <row r="190">
          <cell r="A190" t="str">
            <v>4014</v>
          </cell>
          <cell r="B190" t="str">
            <v>INK LIVDJUR HÄST</v>
          </cell>
          <cell r="C190" t="str">
            <v>Gross Profit</v>
          </cell>
          <cell r="D190" t="str">
            <v>Råvarukostnader</v>
          </cell>
          <cell r="E190" t="str">
            <v>KSV</v>
          </cell>
          <cell r="F190" t="str">
            <v>Kostnad Sålda Varor</v>
          </cell>
          <cell r="G190" t="str">
            <v>KG</v>
          </cell>
        </row>
        <row r="191">
          <cell r="A191" t="str">
            <v>4015</v>
          </cell>
          <cell r="B191" t="str">
            <v>INFRAKT LIVDJUR SLAKTERI</v>
          </cell>
          <cell r="C191" t="str">
            <v>Gross Profit</v>
          </cell>
          <cell r="D191" t="str">
            <v>Råvarukostnader</v>
          </cell>
          <cell r="E191" t="str">
            <v>KSV</v>
          </cell>
          <cell r="F191" t="str">
            <v>Kostnad Sålda Varor</v>
          </cell>
          <cell r="G191" t="str">
            <v>TILL SLAKTERI</v>
          </cell>
        </row>
        <row r="192">
          <cell r="A192" t="str">
            <v>4020</v>
          </cell>
          <cell r="B192" t="str">
            <v>INK HELFALL NÖT</v>
          </cell>
          <cell r="C192" t="str">
            <v>Gross Profit</v>
          </cell>
          <cell r="D192" t="str">
            <v>Råvarukostnader</v>
          </cell>
          <cell r="E192" t="str">
            <v>KSV</v>
          </cell>
          <cell r="F192" t="str">
            <v>Kostnad Sålda Varor</v>
          </cell>
          <cell r="G192" t="str">
            <v>KG</v>
          </cell>
        </row>
        <row r="193">
          <cell r="A193" t="str">
            <v>4021</v>
          </cell>
          <cell r="B193" t="str">
            <v>INK HELFALL GRIS/SUGGA</v>
          </cell>
          <cell r="C193" t="str">
            <v>Gross Profit</v>
          </cell>
          <cell r="D193" t="str">
            <v>Råvarukostnader</v>
          </cell>
          <cell r="E193" t="str">
            <v>KSV</v>
          </cell>
          <cell r="F193" t="str">
            <v>Kostnad Sålda Varor</v>
          </cell>
          <cell r="G193" t="str">
            <v>KG</v>
          </cell>
        </row>
        <row r="194">
          <cell r="A194" t="str">
            <v>4022</v>
          </cell>
          <cell r="B194" t="str">
            <v>INK HELFALL KALV</v>
          </cell>
          <cell r="C194" t="str">
            <v>Gross Profit</v>
          </cell>
          <cell r="D194" t="str">
            <v>Råvarukostnader</v>
          </cell>
          <cell r="E194" t="str">
            <v>KSV</v>
          </cell>
          <cell r="F194" t="str">
            <v>Kostnad Sålda Varor</v>
          </cell>
          <cell r="G194" t="str">
            <v>KG</v>
          </cell>
        </row>
        <row r="195">
          <cell r="A195" t="str">
            <v>4023</v>
          </cell>
          <cell r="B195" t="str">
            <v>INK HELFALL LAMM/FÅR</v>
          </cell>
          <cell r="C195" t="str">
            <v>Gross Profit</v>
          </cell>
          <cell r="D195" t="str">
            <v>Råvarukostnader</v>
          </cell>
          <cell r="E195" t="str">
            <v>KSV</v>
          </cell>
          <cell r="F195" t="str">
            <v>Kostnad Sålda Varor</v>
          </cell>
          <cell r="G195" t="str">
            <v>KG</v>
          </cell>
        </row>
        <row r="196">
          <cell r="A196" t="str">
            <v>4024</v>
          </cell>
          <cell r="B196" t="str">
            <v>INK HELFALL HÄST</v>
          </cell>
          <cell r="C196" t="str">
            <v>Gross Profit</v>
          </cell>
          <cell r="D196" t="str">
            <v>Råvarukostnader</v>
          </cell>
          <cell r="E196" t="str">
            <v>KSV</v>
          </cell>
          <cell r="F196" t="str">
            <v>Kostnad Sålda Varor</v>
          </cell>
          <cell r="G196" t="str">
            <v>KG</v>
          </cell>
        </row>
        <row r="197">
          <cell r="A197" t="str">
            <v>4025</v>
          </cell>
          <cell r="B197" t="str">
            <v>INK HELFALL ÄLG</v>
          </cell>
          <cell r="C197" t="str">
            <v>Gross Profit</v>
          </cell>
          <cell r="D197" t="str">
            <v>Råvarukostnader</v>
          </cell>
          <cell r="E197" t="str">
            <v>KSV</v>
          </cell>
          <cell r="F197" t="str">
            <v>Kostnad Sålda Varor</v>
          </cell>
          <cell r="G197" t="str">
            <v>KG</v>
          </cell>
        </row>
        <row r="198">
          <cell r="A198" t="str">
            <v>4027</v>
          </cell>
          <cell r="B198" t="str">
            <v>RABATT HELFALLSINKÖP</v>
          </cell>
          <cell r="C198" t="str">
            <v>Gross Profit</v>
          </cell>
          <cell r="D198" t="str">
            <v>Råvarukostnader</v>
          </cell>
          <cell r="E198" t="str">
            <v>KSV</v>
          </cell>
          <cell r="F198" t="str">
            <v>Kostnad Sålda Varor</v>
          </cell>
          <cell r="G198" t="str">
            <v/>
          </cell>
        </row>
        <row r="199">
          <cell r="A199" t="str">
            <v>4028</v>
          </cell>
          <cell r="B199" t="str">
            <v>FRAKT HELFALL ICKH-MORA</v>
          </cell>
          <cell r="C199" t="str">
            <v>Gross Profit</v>
          </cell>
          <cell r="D199" t="str">
            <v>Råvarukostnader</v>
          </cell>
          <cell r="E199" t="str">
            <v>KSV</v>
          </cell>
          <cell r="F199" t="str">
            <v>Kostnad Sålda Varor</v>
          </cell>
          <cell r="G199" t="str">
            <v/>
          </cell>
        </row>
        <row r="200">
          <cell r="A200" t="str">
            <v>4029</v>
          </cell>
          <cell r="B200" t="str">
            <v>INFRAKT ÅTERTAG</v>
          </cell>
          <cell r="C200" t="str">
            <v>Gross Profit</v>
          </cell>
          <cell r="D200" t="str">
            <v>Råvarukostnader</v>
          </cell>
          <cell r="E200" t="str">
            <v>KSV</v>
          </cell>
          <cell r="F200" t="str">
            <v>Kostnad Sålda Varor</v>
          </cell>
          <cell r="G200" t="str">
            <v/>
          </cell>
        </row>
        <row r="201">
          <cell r="A201" t="str">
            <v>4030</v>
          </cell>
          <cell r="B201" t="str">
            <v>INK CHARKRÅVARA</v>
          </cell>
          <cell r="C201" t="str">
            <v>Gross Profit</v>
          </cell>
          <cell r="D201" t="str">
            <v>Råvarukostnader</v>
          </cell>
          <cell r="E201" t="str">
            <v>KSV</v>
          </cell>
          <cell r="F201" t="str">
            <v>Kostnad Sålda Varor</v>
          </cell>
          <cell r="G201" t="str">
            <v>KG</v>
          </cell>
        </row>
        <row r="202">
          <cell r="A202" t="str">
            <v>4032</v>
          </cell>
          <cell r="B202" t="str">
            <v>INK STYCKNINGSDETALJER</v>
          </cell>
          <cell r="C202" t="str">
            <v>Gross Profit</v>
          </cell>
          <cell r="D202" t="str">
            <v>Råvarukostnader</v>
          </cell>
          <cell r="E202" t="str">
            <v>KSV</v>
          </cell>
          <cell r="F202" t="str">
            <v>Kostnad Sålda Varor</v>
          </cell>
          <cell r="G202" t="str">
            <v>KG</v>
          </cell>
        </row>
        <row r="203">
          <cell r="A203" t="str">
            <v>4033</v>
          </cell>
          <cell r="B203" t="str">
            <v>Tillsatsmaterial</v>
          </cell>
          <cell r="C203" t="str">
            <v>Gross Profit</v>
          </cell>
          <cell r="D203" t="str">
            <v>Råvarukostnader</v>
          </cell>
          <cell r="E203" t="str">
            <v>KSV</v>
          </cell>
          <cell r="F203" t="str">
            <v>Kostnad Sålda Varor</v>
          </cell>
          <cell r="G203" t="str">
            <v/>
          </cell>
        </row>
        <row r="204">
          <cell r="A204" t="str">
            <v>4034</v>
          </cell>
          <cell r="B204" t="str">
            <v>INK DIREKT MTRL+TJÄNSTER</v>
          </cell>
          <cell r="C204" t="str">
            <v>Gross Profit</v>
          </cell>
          <cell r="D204" t="str">
            <v>Råvarukostnader</v>
          </cell>
          <cell r="E204" t="str">
            <v>KSV</v>
          </cell>
          <cell r="F204" t="str">
            <v>Kostnad Sålda Varor</v>
          </cell>
          <cell r="G204" t="str">
            <v/>
          </cell>
        </row>
        <row r="205">
          <cell r="A205" t="str">
            <v>4060</v>
          </cell>
          <cell r="B205" t="str">
            <v>INK MATSAL</v>
          </cell>
          <cell r="C205" t="str">
            <v>Gross Profit</v>
          </cell>
          <cell r="D205" t="str">
            <v>Råvarukostnader</v>
          </cell>
          <cell r="E205" t="str">
            <v>KSV</v>
          </cell>
          <cell r="F205" t="str">
            <v>Kostnad Sålda Varor</v>
          </cell>
          <cell r="G205" t="str">
            <v/>
          </cell>
        </row>
        <row r="206">
          <cell r="A206" t="str">
            <v>4070</v>
          </cell>
          <cell r="B206" t="str">
            <v>PRISDIFF HELFALL NÖT</v>
          </cell>
          <cell r="C206" t="str">
            <v>Gross Profit</v>
          </cell>
          <cell r="D206" t="str">
            <v>Råvarukostnader</v>
          </cell>
          <cell r="E206" t="str">
            <v>KSV</v>
          </cell>
          <cell r="F206" t="str">
            <v>Kostnad Sålda Varor</v>
          </cell>
          <cell r="G206" t="str">
            <v/>
          </cell>
        </row>
        <row r="207">
          <cell r="A207" t="str">
            <v>4071</v>
          </cell>
          <cell r="B207" t="str">
            <v>PRISDIFF HELFALL GRIS</v>
          </cell>
          <cell r="C207" t="str">
            <v>Gross Profit</v>
          </cell>
          <cell r="D207" t="str">
            <v>Råvarukostnader</v>
          </cell>
          <cell r="E207" t="str">
            <v>KSV</v>
          </cell>
          <cell r="F207" t="str">
            <v>Kostnad Sålda Varor</v>
          </cell>
          <cell r="G207" t="str">
            <v/>
          </cell>
        </row>
        <row r="208">
          <cell r="A208" t="str">
            <v>4090</v>
          </cell>
          <cell r="B208" t="str">
            <v>Innanmat till Mora</v>
          </cell>
          <cell r="C208" t="str">
            <v>Gross Profit</v>
          </cell>
          <cell r="D208" t="str">
            <v>Råvarukostnader</v>
          </cell>
          <cell r="E208" t="str">
            <v>KSV</v>
          </cell>
          <cell r="F208" t="str">
            <v>Kostnad Sålda Varor</v>
          </cell>
          <cell r="G208" t="str">
            <v>Omfördelning</v>
          </cell>
        </row>
        <row r="209">
          <cell r="A209" t="str">
            <v>4110</v>
          </cell>
          <cell r="B209" t="str">
            <v>INK VACFILM,TRÅG,ETIKETT</v>
          </cell>
          <cell r="C209" t="str">
            <v>Gross Profit</v>
          </cell>
          <cell r="D209" t="str">
            <v>Emballage o Film</v>
          </cell>
          <cell r="E209" t="str">
            <v>KSV</v>
          </cell>
          <cell r="F209" t="str">
            <v>Kostnad Sålda Varor</v>
          </cell>
          <cell r="G209" t="str">
            <v/>
          </cell>
        </row>
        <row r="210">
          <cell r="A210" t="str">
            <v>4120</v>
          </cell>
          <cell r="B210" t="str">
            <v>INK EMBALLAGE</v>
          </cell>
          <cell r="C210" t="str">
            <v>Gross Profit</v>
          </cell>
          <cell r="D210" t="str">
            <v>Emballage o Film</v>
          </cell>
          <cell r="E210" t="str">
            <v>KSV</v>
          </cell>
          <cell r="F210" t="str">
            <v>Kostnad Sålda Varor</v>
          </cell>
          <cell r="G210" t="str">
            <v/>
          </cell>
        </row>
        <row r="211">
          <cell r="A211" t="str">
            <v>4130</v>
          </cell>
          <cell r="B211" t="str">
            <v>INK VACFILM, EMBALLAGE EU</v>
          </cell>
          <cell r="C211" t="str">
            <v>Gross Profit</v>
          </cell>
          <cell r="D211" t="str">
            <v>Emballage o Film</v>
          </cell>
          <cell r="E211" t="str">
            <v>KSV</v>
          </cell>
          <cell r="F211" t="str">
            <v>Kostnad Sålda Varor</v>
          </cell>
          <cell r="G211" t="str">
            <v/>
          </cell>
        </row>
        <row r="212">
          <cell r="A212" t="str">
            <v>4132</v>
          </cell>
          <cell r="B212" t="str">
            <v>INK DIREKT MTRL EU</v>
          </cell>
          <cell r="C212" t="str">
            <v>Gross Profit</v>
          </cell>
          <cell r="D212" t="str">
            <v>Råvarukostnader</v>
          </cell>
          <cell r="E212" t="str">
            <v>KSV</v>
          </cell>
          <cell r="F212" t="str">
            <v>Kostnad Sålda Varor</v>
          </cell>
          <cell r="G212" t="str">
            <v/>
          </cell>
        </row>
        <row r="213">
          <cell r="A213" t="str">
            <v>4134</v>
          </cell>
          <cell r="B213" t="str">
            <v>INK ELDN OLJA/FJÄRRVÄRME</v>
          </cell>
          <cell r="C213" t="str">
            <v>Fasta kostnader</v>
          </cell>
          <cell r="D213" t="str">
            <v>Energi</v>
          </cell>
          <cell r="E213" t="str">
            <v>KSV</v>
          </cell>
          <cell r="F213" t="str">
            <v>Kostnad Sålda Varor</v>
          </cell>
          <cell r="G213" t="str">
            <v>ÅNGA</v>
          </cell>
        </row>
        <row r="214">
          <cell r="A214" t="str">
            <v>4210</v>
          </cell>
          <cell r="B214" t="str">
            <v>MILJÖAVG FÖRPACKN MTRL</v>
          </cell>
          <cell r="C214" t="str">
            <v>Gross Profit</v>
          </cell>
          <cell r="D214" t="str">
            <v>Emballage o Film</v>
          </cell>
          <cell r="E214" t="str">
            <v>KSV</v>
          </cell>
          <cell r="F214" t="str">
            <v>Kostnad Sålda Varor</v>
          </cell>
          <cell r="G214" t="str">
            <v>REPA</v>
          </cell>
        </row>
        <row r="215">
          <cell r="A215" t="str">
            <v>4230</v>
          </cell>
          <cell r="B215" t="str">
            <v>SLAKTAVFALL-KONVEX/LINKÖP</v>
          </cell>
          <cell r="C215" t="str">
            <v>Gross Profit</v>
          </cell>
          <cell r="D215" t="str">
            <v>Slakt- och styckningsavfall</v>
          </cell>
          <cell r="E215" t="str">
            <v>KSV</v>
          </cell>
          <cell r="F215" t="str">
            <v>Kostnad Sålda Varor</v>
          </cell>
          <cell r="G215" t="str">
            <v>KG</v>
          </cell>
        </row>
        <row r="216">
          <cell r="A216" t="str">
            <v>4235</v>
          </cell>
          <cell r="B216" t="str">
            <v>STYCKNINGSAVFALL-ELLCO</v>
          </cell>
          <cell r="C216" t="str">
            <v>Gross Profit</v>
          </cell>
          <cell r="D216" t="str">
            <v>Slakt- och styckningsavfall</v>
          </cell>
          <cell r="E216" t="str">
            <v>KSV</v>
          </cell>
          <cell r="F216" t="str">
            <v>Kostnad Sålda Varor</v>
          </cell>
          <cell r="G216" t="str">
            <v>KG</v>
          </cell>
        </row>
        <row r="217">
          <cell r="A217" t="str">
            <v>4510</v>
          </cell>
          <cell r="B217" t="str">
            <v>RETURBACK/PALL PANT IN/UT</v>
          </cell>
          <cell r="C217" t="str">
            <v>Gross Profit</v>
          </cell>
          <cell r="D217" t="str">
            <v>Emballage o Film</v>
          </cell>
          <cell r="E217" t="str">
            <v>KSV</v>
          </cell>
          <cell r="F217" t="str">
            <v>Kostnad Sålda Varor</v>
          </cell>
          <cell r="G217" t="str">
            <v/>
          </cell>
        </row>
        <row r="218">
          <cell r="A218" t="str">
            <v>4511</v>
          </cell>
          <cell r="B218" t="str">
            <v>PALLETAINER PANT IN/UT</v>
          </cell>
          <cell r="C218" t="str">
            <v>Gross Profit</v>
          </cell>
          <cell r="D218" t="str">
            <v>Emballage o Film</v>
          </cell>
          <cell r="E218" t="str">
            <v>KSV</v>
          </cell>
          <cell r="F218" t="str">
            <v>Kostnad Sålda Varor</v>
          </cell>
          <cell r="G218" t="str">
            <v>BENHÄCK</v>
          </cell>
        </row>
        <row r="219">
          <cell r="A219" t="str">
            <v>4600</v>
          </cell>
          <cell r="B219" t="str">
            <v>KONTROLL/PROVNINGSKOSTN</v>
          </cell>
          <cell r="C219" t="str">
            <v>Fasta kostnader</v>
          </cell>
          <cell r="D219" t="str">
            <v>Kontroll/Provning/Miljö</v>
          </cell>
          <cell r="E219" t="str">
            <v>KSV</v>
          </cell>
          <cell r="F219" t="str">
            <v>Kostnad Sålda Varor</v>
          </cell>
          <cell r="G219" t="str">
            <v>Alcontrol/Eurofins m fl</v>
          </cell>
        </row>
        <row r="220">
          <cell r="A220" t="str">
            <v>4601</v>
          </cell>
          <cell r="B220" t="str">
            <v>KONTROLL/PROVN  EU</v>
          </cell>
          <cell r="C220" t="str">
            <v>Fasta kostnader</v>
          </cell>
          <cell r="D220" t="str">
            <v>Kontroll/Provning/Miljö</v>
          </cell>
          <cell r="E220" t="str">
            <v>KSV</v>
          </cell>
          <cell r="F220" t="str">
            <v>Kostnad Sålda Varor</v>
          </cell>
          <cell r="G220" t="str">
            <v>Eurofins/Steins, Raisio</v>
          </cell>
        </row>
        <row r="221">
          <cell r="A221" t="str">
            <v>4610</v>
          </cell>
          <cell r="B221" t="str">
            <v>TILLSYNSAVG MYNDIGHETER</v>
          </cell>
          <cell r="C221" t="str">
            <v>Fasta kostnader</v>
          </cell>
          <cell r="D221" t="str">
            <v>Kontroll/Provning/Miljö</v>
          </cell>
          <cell r="E221" t="str">
            <v>KSV</v>
          </cell>
          <cell r="F221" t="str">
            <v>Kostnad Sålda Varor</v>
          </cell>
          <cell r="G221" t="str">
            <v>Veterinär/Kommun/Lsv,Jbv</v>
          </cell>
        </row>
        <row r="222">
          <cell r="A222" t="str">
            <v>4620</v>
          </cell>
          <cell r="B222" t="str">
            <v>SLAKTLIKVID RETROAKTIV</v>
          </cell>
          <cell r="C222" t="str">
            <v>Gross Profit</v>
          </cell>
          <cell r="D222" t="str">
            <v>Råvarukostnader</v>
          </cell>
          <cell r="E222" t="str">
            <v>KSV</v>
          </cell>
          <cell r="F222" t="str">
            <v>Kostnad Sålda Varor</v>
          </cell>
          <cell r="G222" t="str">
            <v>Slakters till bönder</v>
          </cell>
        </row>
        <row r="223">
          <cell r="A223" t="str">
            <v>4640</v>
          </cell>
          <cell r="B223" t="str">
            <v>VARUINKÖP SF/GROSS</v>
          </cell>
          <cell r="C223" t="str">
            <v>Gross Profit</v>
          </cell>
          <cell r="D223" t="str">
            <v>Råvarukostnader</v>
          </cell>
          <cell r="E223" t="str">
            <v>KSV</v>
          </cell>
          <cell r="F223" t="str">
            <v>Kostnad Sålda Varor</v>
          </cell>
          <cell r="G223" t="str">
            <v/>
          </cell>
        </row>
        <row r="224">
          <cell r="A224" t="str">
            <v>4731</v>
          </cell>
          <cell r="B224" t="str">
            <v>ERHÅLLNA KASSARABATTER</v>
          </cell>
          <cell r="C224" t="str">
            <v>Gross Profit</v>
          </cell>
          <cell r="D224" t="str">
            <v>Råvarukostnader</v>
          </cell>
          <cell r="E224" t="str">
            <v>KSV</v>
          </cell>
          <cell r="F224" t="str">
            <v>Kostnad Sålda Varor</v>
          </cell>
          <cell r="G224" t="str">
            <v/>
          </cell>
        </row>
        <row r="225">
          <cell r="A225" t="str">
            <v>4810</v>
          </cell>
          <cell r="B225" t="str">
            <v>EFTERLIKVID GRIS</v>
          </cell>
          <cell r="C225" t="str">
            <v>Gross Profit</v>
          </cell>
          <cell r="D225" t="str">
            <v>Råvarukostnader</v>
          </cell>
          <cell r="E225" t="str">
            <v>KSV</v>
          </cell>
          <cell r="F225" t="str">
            <v>Kostnad Sålda Varor</v>
          </cell>
          <cell r="G225" t="str">
            <v/>
          </cell>
        </row>
        <row r="226">
          <cell r="A226" t="str">
            <v>4820</v>
          </cell>
          <cell r="B226" t="str">
            <v>EFTERLIKVID NÖT/LAMM</v>
          </cell>
          <cell r="C226" t="str">
            <v>Gross Profit</v>
          </cell>
          <cell r="D226" t="str">
            <v>Råvarukostnader</v>
          </cell>
          <cell r="E226" t="str">
            <v>KSV</v>
          </cell>
          <cell r="F226" t="str">
            <v>Kostnad Sålda Varor</v>
          </cell>
          <cell r="G226" t="str">
            <v/>
          </cell>
        </row>
        <row r="227">
          <cell r="A227" t="str">
            <v>4909</v>
          </cell>
          <cell r="B227" t="str">
            <v>BERÄKNAD LAGERFÖRÄNDRING</v>
          </cell>
          <cell r="C227" t="str">
            <v>Gross Profit</v>
          </cell>
          <cell r="D227" t="str">
            <v>Lagerrörelser</v>
          </cell>
          <cell r="E227" t="str">
            <v>KSV</v>
          </cell>
          <cell r="F227" t="str">
            <v>Kostnad Sålda Varor</v>
          </cell>
          <cell r="G227" t="str">
            <v/>
          </cell>
        </row>
        <row r="228">
          <cell r="A228" t="str">
            <v>4910</v>
          </cell>
          <cell r="B228" t="str">
            <v>FÖRÄNDR RÅVARULAGER</v>
          </cell>
          <cell r="C228" t="str">
            <v>Gross Profit</v>
          </cell>
          <cell r="D228" t="str">
            <v>Lagerrörelser</v>
          </cell>
          <cell r="E228" t="str">
            <v>KSV</v>
          </cell>
          <cell r="F228" t="str">
            <v>Kostnad Sålda Varor</v>
          </cell>
          <cell r="G228" t="str">
            <v/>
          </cell>
        </row>
        <row r="229">
          <cell r="A229" t="str">
            <v>4920</v>
          </cell>
          <cell r="B229" t="str">
            <v>FÖRÄNDR LAGER TILLS-MATR</v>
          </cell>
          <cell r="C229" t="str">
            <v>Gross Profit</v>
          </cell>
          <cell r="D229" t="str">
            <v>Lagerrörelser</v>
          </cell>
          <cell r="E229" t="str">
            <v>KSV</v>
          </cell>
          <cell r="F229" t="str">
            <v>Kostnad Sålda Varor</v>
          </cell>
          <cell r="G229" t="str">
            <v/>
          </cell>
        </row>
        <row r="230">
          <cell r="A230" t="str">
            <v>4930</v>
          </cell>
          <cell r="B230" t="str">
            <v>Emballage lagerförändring</v>
          </cell>
          <cell r="C230" t="str">
            <v>Gross Profit</v>
          </cell>
          <cell r="D230" t="str">
            <v>Emballage o Film</v>
          </cell>
          <cell r="E230" t="str">
            <v>KSV</v>
          </cell>
          <cell r="F230" t="str">
            <v>Kostnad Sålda Varor</v>
          </cell>
          <cell r="G230" t="str">
            <v>Ändras till Emballage 2018-01-01</v>
          </cell>
        </row>
        <row r="231">
          <cell r="A231" t="str">
            <v>4941</v>
          </cell>
          <cell r="B231" t="str">
            <v>Prod.mtrl. Lagerförändr.</v>
          </cell>
          <cell r="C231" t="str">
            <v>Fasta kostnader</v>
          </cell>
          <cell r="D231" t="str">
            <v>Energi</v>
          </cell>
          <cell r="E231" t="str">
            <v>Lokalkostnader</v>
          </cell>
          <cell r="F231" t="str">
            <v>PROD-Kostnad Sålda Varor</v>
          </cell>
          <cell r="G231" t="str">
            <v>Ändras till Lokalkostnader 2018-01-01</v>
          </cell>
        </row>
        <row r="232">
          <cell r="A232" t="str">
            <v>4950</v>
          </cell>
          <cell r="B232" t="str">
            <v>FÖRÄNDR FÄRDIGLAGER</v>
          </cell>
          <cell r="C232" t="str">
            <v>Gross Profit</v>
          </cell>
          <cell r="D232" t="str">
            <v>Lagerrörelser</v>
          </cell>
          <cell r="E232" t="str">
            <v>KSV</v>
          </cell>
          <cell r="F232" t="str">
            <v>Kostnad Sålda Varor</v>
          </cell>
          <cell r="G232" t="str">
            <v/>
          </cell>
        </row>
        <row r="233">
          <cell r="A233" t="str">
            <v>4990</v>
          </cell>
          <cell r="B233" t="str">
            <v>LAGERFÖRÄNDRING INKURANS</v>
          </cell>
          <cell r="C233" t="str">
            <v>Gross Profit</v>
          </cell>
          <cell r="D233" t="str">
            <v>Lagerrörelser</v>
          </cell>
          <cell r="E233" t="str">
            <v>KSV</v>
          </cell>
          <cell r="F233" t="str">
            <v>Kostnad Sålda Varor</v>
          </cell>
          <cell r="G233" t="str">
            <v/>
          </cell>
        </row>
        <row r="234">
          <cell r="A234" t="str">
            <v>5010</v>
          </cell>
          <cell r="B234" t="str">
            <v>LOKAL, HYRA</v>
          </cell>
          <cell r="C234" t="str">
            <v>Fasta kostnader</v>
          </cell>
          <cell r="D234" t="str">
            <v>Lokalkostnader</v>
          </cell>
          <cell r="E234" t="str">
            <v>Lokalkostnader</v>
          </cell>
          <cell r="F234" t="str">
            <v>PROD-Kostnad Sålda Varor</v>
          </cell>
          <cell r="G234" t="str">
            <v/>
          </cell>
        </row>
        <row r="235">
          <cell r="A235" t="str">
            <v>5020</v>
          </cell>
          <cell r="B235" t="str">
            <v>LOKAL, EL BELYSNING</v>
          </cell>
          <cell r="C235" t="str">
            <v>Fasta kostnader</v>
          </cell>
          <cell r="D235" t="str">
            <v>Lokalkostnader</v>
          </cell>
          <cell r="E235" t="str">
            <v>Lokalkostnader</v>
          </cell>
          <cell r="F235" t="str">
            <v>PROD-Kostnad Sålda Varor</v>
          </cell>
          <cell r="G235" t="str">
            <v/>
          </cell>
        </row>
        <row r="236">
          <cell r="A236" t="str">
            <v>5040</v>
          </cell>
          <cell r="B236" t="str">
            <v>LOKAL, VA &amp; AVLOPP</v>
          </cell>
          <cell r="C236" t="str">
            <v>Fasta kostnader</v>
          </cell>
          <cell r="D236" t="str">
            <v>Lokalkostnader</v>
          </cell>
          <cell r="E236" t="str">
            <v>Lokalkostnader</v>
          </cell>
          <cell r="F236" t="str">
            <v>PROD-Kostnad Sålda Varor</v>
          </cell>
          <cell r="G236" t="str">
            <v/>
          </cell>
        </row>
        <row r="237">
          <cell r="A237" t="str">
            <v>5070</v>
          </cell>
          <cell r="B237" t="str">
            <v>LOKAL, REP &amp; UNDERHÅLL</v>
          </cell>
          <cell r="C237" t="str">
            <v>Fasta kostnader</v>
          </cell>
          <cell r="D237" t="str">
            <v>Lokalkostnader</v>
          </cell>
          <cell r="E237" t="str">
            <v>Lokalkostnader</v>
          </cell>
          <cell r="F237" t="str">
            <v>PROD-Kostnad Sålda Varor</v>
          </cell>
          <cell r="G237" t="str">
            <v/>
          </cell>
        </row>
        <row r="238">
          <cell r="A238" t="str">
            <v>5090</v>
          </cell>
          <cell r="B238" t="str">
            <v>LOKAL, ÖVR KOSTNADER</v>
          </cell>
          <cell r="C238" t="str">
            <v>Fasta kostnader</v>
          </cell>
          <cell r="D238" t="str">
            <v>Lokalkostnader</v>
          </cell>
          <cell r="E238" t="str">
            <v>Lokalkostnader</v>
          </cell>
          <cell r="F238" t="str">
            <v>PROD-Kostnad Sålda Varor</v>
          </cell>
          <cell r="G238" t="str">
            <v/>
          </cell>
        </row>
        <row r="239">
          <cell r="A239" t="str">
            <v>5095</v>
          </cell>
          <cell r="B239" t="str">
            <v>LOKAL, STÄDNING</v>
          </cell>
          <cell r="C239" t="str">
            <v>Fasta kostnader</v>
          </cell>
          <cell r="D239" t="str">
            <v>Lokalkostnader</v>
          </cell>
          <cell r="E239" t="str">
            <v>Lokalkostnader</v>
          </cell>
          <cell r="F239" t="str">
            <v>PROD-Kostnad Sålda Varor</v>
          </cell>
          <cell r="G239" t="str">
            <v/>
          </cell>
        </row>
        <row r="240">
          <cell r="A240" t="str">
            <v>5120</v>
          </cell>
          <cell r="B240" t="str">
            <v>EL + NÄT</v>
          </cell>
          <cell r="C240" t="str">
            <v>Fasta kostnader</v>
          </cell>
          <cell r="D240" t="str">
            <v>Energi</v>
          </cell>
          <cell r="E240" t="str">
            <v>Lokalkostnader</v>
          </cell>
          <cell r="F240" t="str">
            <v>PROD-Kostnad Sålda Varor</v>
          </cell>
          <cell r="G240" t="str">
            <v>KWH</v>
          </cell>
        </row>
        <row r="241">
          <cell r="A241" t="str">
            <v>5124</v>
          </cell>
          <cell r="B241" t="str">
            <v>GAS</v>
          </cell>
          <cell r="C241" t="str">
            <v>Fasta kostnader</v>
          </cell>
          <cell r="D241" t="str">
            <v>Energi</v>
          </cell>
          <cell r="E241" t="str">
            <v>Lokalkostnader</v>
          </cell>
          <cell r="F241" t="str">
            <v>PROD-Kostnad Sålda Varor</v>
          </cell>
          <cell r="G241"/>
        </row>
        <row r="242">
          <cell r="A242" t="str">
            <v>5125</v>
          </cell>
          <cell r="B242" t="str">
            <v>ELDNINGSOLJA SLAKTERI</v>
          </cell>
          <cell r="C242" t="str">
            <v>Fasta kostnader</v>
          </cell>
          <cell r="D242" t="str">
            <v>Energi</v>
          </cell>
          <cell r="E242" t="str">
            <v>Lokalkostnader</v>
          </cell>
          <cell r="F242" t="str">
            <v>PROD-Kostnad Sålda Varor</v>
          </cell>
          <cell r="G242" t="str">
            <v>KBM</v>
          </cell>
        </row>
        <row r="243">
          <cell r="A243" t="str">
            <v>5130</v>
          </cell>
          <cell r="B243" t="str">
            <v>FJÄRRVÄRME FABRIK</v>
          </cell>
          <cell r="C243" t="str">
            <v>Fasta kostnader</v>
          </cell>
          <cell r="D243" t="str">
            <v>Energi</v>
          </cell>
          <cell r="E243" t="str">
            <v>Lokalkostnader</v>
          </cell>
          <cell r="F243" t="str">
            <v>PROD-Kostnad Sålda Varor</v>
          </cell>
          <cell r="G243" t="str">
            <v>KWH</v>
          </cell>
        </row>
        <row r="244">
          <cell r="A244" t="str">
            <v>5132</v>
          </cell>
          <cell r="B244" t="str">
            <v>SOTNING</v>
          </cell>
          <cell r="C244" t="str">
            <v>Fasta kostnader</v>
          </cell>
          <cell r="D244" t="str">
            <v>Lokalkostnader</v>
          </cell>
          <cell r="E244" t="str">
            <v>Lokalkostnader</v>
          </cell>
          <cell r="F244" t="str">
            <v>PROD-Kostnad Sålda Varor</v>
          </cell>
          <cell r="G244" t="str">
            <v/>
          </cell>
        </row>
        <row r="245">
          <cell r="A245" t="str">
            <v>5135</v>
          </cell>
          <cell r="B245" t="str">
            <v>PELLETS</v>
          </cell>
          <cell r="C245" t="str">
            <v>Fasta kostnader</v>
          </cell>
          <cell r="D245" t="str">
            <v>Energi</v>
          </cell>
          <cell r="E245" t="str">
            <v>Lokalkostnader</v>
          </cell>
          <cell r="F245" t="str">
            <v>PROD-Kostnad Sålda Varor</v>
          </cell>
          <cell r="G245" t="str">
            <v/>
          </cell>
        </row>
        <row r="246">
          <cell r="A246" t="str">
            <v>5140</v>
          </cell>
          <cell r="B246" t="str">
            <v>VA &amp; AVLOPP</v>
          </cell>
          <cell r="C246" t="str">
            <v>Fasta kostnader</v>
          </cell>
          <cell r="D246" t="str">
            <v>Lokalkostnader</v>
          </cell>
          <cell r="E246" t="str">
            <v>Lokalkostnader</v>
          </cell>
          <cell r="F246" t="str">
            <v>PROD-Kostnad Sålda Varor</v>
          </cell>
          <cell r="G246" t="str">
            <v>KBM</v>
          </cell>
        </row>
        <row r="247">
          <cell r="A247" t="str">
            <v>5160</v>
          </cell>
          <cell r="B247" t="str">
            <v>STÄD + RENGÖRINGSMEDEL</v>
          </cell>
          <cell r="C247" t="str">
            <v>Fasta kostnader</v>
          </cell>
          <cell r="D247" t="str">
            <v>Lokalkostnader</v>
          </cell>
          <cell r="E247" t="str">
            <v>Lokalkostnader</v>
          </cell>
          <cell r="F247" t="str">
            <v>PROD-Kostnad Sålda Varor</v>
          </cell>
          <cell r="G247" t="str">
            <v/>
          </cell>
        </row>
        <row r="248">
          <cell r="A248" t="str">
            <v>5161</v>
          </cell>
          <cell r="B248" t="str">
            <v>STÄDNING IDRE STÄD</v>
          </cell>
          <cell r="C248" t="str">
            <v>Fasta kostnader</v>
          </cell>
          <cell r="D248" t="str">
            <v>Lokalkostnader</v>
          </cell>
          <cell r="E248" t="str">
            <v>Lokalkostnader</v>
          </cell>
          <cell r="F248" t="str">
            <v>PROD-Kostnad Sålda Varor</v>
          </cell>
          <cell r="G248" t="str">
            <v/>
          </cell>
        </row>
        <row r="249">
          <cell r="A249" t="str">
            <v>5162</v>
          </cell>
          <cell r="B249" t="str">
            <v>SOPHÄMTNING</v>
          </cell>
          <cell r="C249" t="str">
            <v>Fasta kostnader</v>
          </cell>
          <cell r="D249" t="str">
            <v>Lokalkostnader</v>
          </cell>
          <cell r="E249" t="str">
            <v>Lokalkostnader</v>
          </cell>
          <cell r="F249" t="str">
            <v>PROD-Kostnad Sålda Varor</v>
          </cell>
          <cell r="G249" t="str">
            <v/>
          </cell>
        </row>
        <row r="250">
          <cell r="A250" t="str">
            <v>5164</v>
          </cell>
          <cell r="B250" t="str">
            <v>MARKUNDERHÅLL</v>
          </cell>
          <cell r="C250" t="str">
            <v>Fasta kostnader</v>
          </cell>
          <cell r="D250" t="str">
            <v>Lokalkostnader</v>
          </cell>
          <cell r="E250" t="str">
            <v>Lokalkostnader</v>
          </cell>
          <cell r="F250" t="str">
            <v>PROD-Kostnad Sålda Varor</v>
          </cell>
          <cell r="G250" t="str">
            <v/>
          </cell>
        </row>
        <row r="251">
          <cell r="A251" t="str">
            <v>5170</v>
          </cell>
          <cell r="B251" t="str">
            <v>REP/UNDERHÅLL FASTGHET</v>
          </cell>
          <cell r="C251" t="str">
            <v>Fasta kostnader</v>
          </cell>
          <cell r="D251" t="str">
            <v>Lokalkostnader</v>
          </cell>
          <cell r="E251" t="str">
            <v>Lokalkostnader</v>
          </cell>
          <cell r="F251" t="str">
            <v>PROD-Kostnad Sålda Varor</v>
          </cell>
          <cell r="G251" t="str">
            <v/>
          </cell>
        </row>
        <row r="252">
          <cell r="A252" t="str">
            <v>5191</v>
          </cell>
          <cell r="B252" t="str">
            <v>FASTIGHETSSKATT</v>
          </cell>
          <cell r="C252" t="str">
            <v>Fasta kostnader</v>
          </cell>
          <cell r="D252" t="str">
            <v>Lokalkostnader</v>
          </cell>
          <cell r="E252" t="str">
            <v>Lokalkostnader</v>
          </cell>
          <cell r="F252" t="str">
            <v>Administrationskostnader</v>
          </cell>
          <cell r="G252" t="str">
            <v/>
          </cell>
        </row>
        <row r="253">
          <cell r="A253" t="str">
            <v>5192</v>
          </cell>
          <cell r="B253" t="str">
            <v>FÖRSÄKRINGAR</v>
          </cell>
          <cell r="C253" t="str">
            <v>Fasta kostnader</v>
          </cell>
          <cell r="D253" t="str">
            <v>Gemensamma kostnader</v>
          </cell>
          <cell r="E253" t="str">
            <v>Lokalkostnader</v>
          </cell>
          <cell r="F253" t="str">
            <v>Administrationskostnader</v>
          </cell>
          <cell r="G253" t="str">
            <v/>
          </cell>
        </row>
        <row r="254">
          <cell r="A254" t="str">
            <v>5199</v>
          </cell>
          <cell r="B254" t="str">
            <v>ÖVR KOSTNADER</v>
          </cell>
          <cell r="C254" t="str">
            <v>Fasta kostnader</v>
          </cell>
          <cell r="D254" t="str">
            <v>Gemensamma kostnader</v>
          </cell>
          <cell r="E254" t="str">
            <v>Lokalkostnader</v>
          </cell>
          <cell r="F254" t="str">
            <v>Funktionsfördelat</v>
          </cell>
          <cell r="G254" t="str">
            <v/>
          </cell>
        </row>
        <row r="255">
          <cell r="A255" t="str">
            <v>5210</v>
          </cell>
          <cell r="B255" t="str">
            <v>HYRA PROD MASKINER</v>
          </cell>
          <cell r="C255" t="str">
            <v>Fasta kostnader</v>
          </cell>
          <cell r="D255" t="str">
            <v>Driftkostnader</v>
          </cell>
          <cell r="E255" t="str">
            <v>Hyra, Rep, UH invent</v>
          </cell>
          <cell r="F255" t="str">
            <v>PROD-Kostnad Sålda Varor</v>
          </cell>
          <cell r="G255" t="str">
            <v>även leasingavgift</v>
          </cell>
        </row>
        <row r="256">
          <cell r="A256" t="str">
            <v>5220</v>
          </cell>
          <cell r="B256" t="str">
            <v>HYRA INVENTARIER</v>
          </cell>
          <cell r="C256" t="str">
            <v>Fasta kostnader</v>
          </cell>
          <cell r="D256" t="str">
            <v>Driftkostnader</v>
          </cell>
          <cell r="E256" t="str">
            <v>Hyra, Rep, UH invent</v>
          </cell>
          <cell r="F256" t="str">
            <v>PROD-Kostnad Sålda Varor</v>
          </cell>
          <cell r="G256" t="str">
            <v>även leasingavgift</v>
          </cell>
        </row>
        <row r="257">
          <cell r="A257" t="str">
            <v>5410</v>
          </cell>
          <cell r="B257" t="str">
            <v>FÖRBRUKN INVENTARIER PROD</v>
          </cell>
          <cell r="C257" t="str">
            <v>Fasta kostnader</v>
          </cell>
          <cell r="D257" t="str">
            <v>Driftkostnader</v>
          </cell>
          <cell r="E257" t="str">
            <v>Hyra, Rep, UH invent</v>
          </cell>
          <cell r="F257" t="str">
            <v>PROD-Kostnad Sålda Varor</v>
          </cell>
          <cell r="G257" t="str">
            <v>&lt; ½ PRISBASBELOPP</v>
          </cell>
        </row>
        <row r="258">
          <cell r="A258" t="str">
            <v>5415</v>
          </cell>
          <cell r="B258" t="str">
            <v>INK FÖRBR INVENTARIER EU</v>
          </cell>
          <cell r="C258" t="str">
            <v>Fasta kostnader</v>
          </cell>
          <cell r="D258" t="str">
            <v>Driftkostnader</v>
          </cell>
          <cell r="E258" t="str">
            <v>Hyra, Rep, UH invent</v>
          </cell>
          <cell r="F258" t="str">
            <v>PROD-Kostnad Sålda Varor</v>
          </cell>
          <cell r="G258" t="str">
            <v>&lt; ½ PRISBASBELOPP</v>
          </cell>
        </row>
        <row r="259">
          <cell r="A259" t="str">
            <v>5420</v>
          </cell>
          <cell r="B259" t="str">
            <v>UNDERHÅLL IT-SYSTEM</v>
          </cell>
          <cell r="C259" t="str">
            <v>Fasta kostnader</v>
          </cell>
          <cell r="D259" t="str">
            <v>Telefoni / Post / IT</v>
          </cell>
          <cell r="E259" t="str">
            <v>Hyra, Rep, UH invent</v>
          </cell>
          <cell r="F259" t="str">
            <v>Funktionsfördelat</v>
          </cell>
          <cell r="G259" t="str">
            <v>för produktion</v>
          </cell>
        </row>
        <row r="260">
          <cell r="A260" t="str">
            <v>5460</v>
          </cell>
          <cell r="B260" t="str">
            <v>FÖRBRUKNINGSMATERIAL PROD</v>
          </cell>
          <cell r="C260" t="str">
            <v>Fasta kostnader</v>
          </cell>
          <cell r="D260" t="str">
            <v>Driftkostnader</v>
          </cell>
          <cell r="E260" t="str">
            <v>Hyra, Rep, UH invent</v>
          </cell>
          <cell r="F260" t="str">
            <v>PROD-Kostnad Sålda Varor</v>
          </cell>
          <cell r="G260" t="str">
            <v/>
          </cell>
        </row>
        <row r="261">
          <cell r="A261" t="str">
            <v>5470</v>
          </cell>
          <cell r="B261" t="str">
            <v>RENGÖRINGSMEDEL EGET</v>
          </cell>
          <cell r="C261" t="str">
            <v>Fasta kostnader</v>
          </cell>
          <cell r="D261" t="str">
            <v>Driftkostnader</v>
          </cell>
          <cell r="E261" t="str">
            <v>Hyra, Rep, UH invent</v>
          </cell>
          <cell r="F261" t="str">
            <v>PROD-Kostnad Sålda Varor</v>
          </cell>
          <cell r="G261" t="str">
            <v/>
          </cell>
        </row>
        <row r="262">
          <cell r="A262" t="str">
            <v>5480</v>
          </cell>
          <cell r="B262" t="str">
            <v>SKYDDSKLÄDER &amp; SKYDDSMTRL</v>
          </cell>
          <cell r="C262" t="str">
            <v>Fasta kostnader</v>
          </cell>
          <cell r="D262" t="str">
            <v>Driftkostnader</v>
          </cell>
          <cell r="E262" t="str">
            <v>Hyra, Rep, UH invent</v>
          </cell>
          <cell r="F262" t="str">
            <v>PROD-Kostnad Sålda Varor</v>
          </cell>
          <cell r="G262" t="str">
            <v/>
          </cell>
        </row>
        <row r="263">
          <cell r="A263" t="str">
            <v>5490</v>
          </cell>
          <cell r="B263" t="str">
            <v>FÖRDELADE KOSTNADER</v>
          </cell>
          <cell r="C263" t="str">
            <v>Fasta kostnader</v>
          </cell>
          <cell r="D263" t="str">
            <v>Gemensamma kostnader</v>
          </cell>
          <cell r="E263" t="str">
            <v>Hyra, Rep, UH invent</v>
          </cell>
          <cell r="F263" t="str">
            <v>Funktionsfördelat</v>
          </cell>
          <cell r="G263" t="str">
            <v/>
          </cell>
        </row>
        <row r="264">
          <cell r="A264" t="str">
            <v>5500</v>
          </cell>
          <cell r="B264" t="str">
            <v>REP/UNDERH INVENT PROD</v>
          </cell>
          <cell r="C264" t="str">
            <v>Fasta kostnader</v>
          </cell>
          <cell r="D264" t="str">
            <v>Driftkostnader</v>
          </cell>
          <cell r="E264" t="str">
            <v>Hyra, Rep, UH invent</v>
          </cell>
          <cell r="F264" t="str">
            <v>PROD-Kostnad Sålda Varor</v>
          </cell>
          <cell r="G264" t="str">
            <v>Maskiner, inventarier</v>
          </cell>
        </row>
        <row r="265">
          <cell r="A265" t="str">
            <v>5505</v>
          </cell>
          <cell r="B265" t="str">
            <v>REP/UND EU-INK INV PROD</v>
          </cell>
          <cell r="C265" t="str">
            <v>Fasta kostnader</v>
          </cell>
          <cell r="D265" t="str">
            <v>Driftkostnader</v>
          </cell>
          <cell r="E265" t="str">
            <v>Hyra, Rep, UH invent</v>
          </cell>
          <cell r="F265" t="str">
            <v>PROD-Kostnad Sålda Varor</v>
          </cell>
          <cell r="G265" t="str">
            <v/>
          </cell>
        </row>
        <row r="266">
          <cell r="A266" t="str">
            <v>5510</v>
          </cell>
          <cell r="B266" t="str">
            <v>Förberedande underhåll</v>
          </cell>
          <cell r="C266" t="str">
            <v>Fasta kostnader</v>
          </cell>
          <cell r="D266" t="str">
            <v>Driftkostnader</v>
          </cell>
          <cell r="E266" t="str">
            <v>Hyra, Rep, UH invent</v>
          </cell>
          <cell r="F266" t="str">
            <v>PROD-Kostnad Sålda Varor</v>
          </cell>
          <cell r="G266" t="str">
            <v/>
          </cell>
        </row>
        <row r="267">
          <cell r="A267" t="str">
            <v>5515</v>
          </cell>
          <cell r="B267" t="str">
            <v>Serviceavtal underhåll</v>
          </cell>
          <cell r="C267" t="str">
            <v>Fasta kostnader</v>
          </cell>
          <cell r="D267" t="str">
            <v>Driftkostnader</v>
          </cell>
          <cell r="E267" t="str">
            <v>Hyra, Rep, UH invent</v>
          </cell>
          <cell r="F267" t="str">
            <v>PROD-Kostnad Sålda Varor</v>
          </cell>
          <cell r="G267" t="str">
            <v/>
          </cell>
        </row>
        <row r="268">
          <cell r="A268" t="str">
            <v>5520</v>
          </cell>
          <cell r="B268" t="str">
            <v>Inspektion/Besiktning UH</v>
          </cell>
          <cell r="C268" t="str">
            <v>Fasta kostnader</v>
          </cell>
          <cell r="D268" t="str">
            <v>Driftkostnader</v>
          </cell>
          <cell r="E268" t="str">
            <v>Hyra, Rep, UH invent</v>
          </cell>
          <cell r="F268" t="str">
            <v>PROD-Kostnad Sålda Varor</v>
          </cell>
          <cell r="G268" t="str">
            <v/>
          </cell>
        </row>
        <row r="269">
          <cell r="A269" t="str">
            <v>5601</v>
          </cell>
          <cell r="B269" t="str">
            <v>DRIVMEDEL FORDON</v>
          </cell>
          <cell r="C269" t="str">
            <v>Fasta kostnader</v>
          </cell>
          <cell r="D269" t="str">
            <v>Bil och resor</v>
          </cell>
          <cell r="E269" t="str">
            <v>Bilar o transporter</v>
          </cell>
          <cell r="F269" t="str">
            <v>Funktionsfördelat</v>
          </cell>
          <cell r="G269" t="str">
            <v/>
          </cell>
        </row>
        <row r="270">
          <cell r="A270" t="str">
            <v>5602</v>
          </cell>
          <cell r="B270" t="str">
            <v>SKATT, FÖRSÄKR FORDON</v>
          </cell>
          <cell r="C270" t="str">
            <v>Fasta kostnader</v>
          </cell>
          <cell r="D270" t="str">
            <v>Bil och resor</v>
          </cell>
          <cell r="E270" t="str">
            <v>Bilar o transporter</v>
          </cell>
          <cell r="F270" t="str">
            <v>Funktionsfördelat</v>
          </cell>
          <cell r="G270" t="str">
            <v/>
          </cell>
        </row>
        <row r="271">
          <cell r="A271" t="str">
            <v>5603</v>
          </cell>
          <cell r="B271" t="str">
            <v>REP, UNDERHÅLL FORDON</v>
          </cell>
          <cell r="C271" t="str">
            <v>Fasta kostnader</v>
          </cell>
          <cell r="D271" t="str">
            <v>Bil och resor</v>
          </cell>
          <cell r="E271" t="str">
            <v>Bilar o transporter</v>
          </cell>
          <cell r="F271" t="str">
            <v>Funktionsfördelat</v>
          </cell>
          <cell r="G271" t="str">
            <v/>
          </cell>
        </row>
        <row r="272">
          <cell r="A272" t="str">
            <v>5605</v>
          </cell>
          <cell r="B272" t="str">
            <v>LEASINGKOSTNAD FORDON</v>
          </cell>
          <cell r="C272" t="str">
            <v>Fasta kostnader</v>
          </cell>
          <cell r="D272" t="str">
            <v>Bil och resor</v>
          </cell>
          <cell r="E272" t="str">
            <v>Bilar o transporter</v>
          </cell>
          <cell r="F272" t="str">
            <v>Funktionsfördelat</v>
          </cell>
          <cell r="G272" t="str">
            <v/>
          </cell>
        </row>
        <row r="273">
          <cell r="A273" t="str">
            <v>5609</v>
          </cell>
          <cell r="B273" t="str">
            <v>ÖVR KOSTNADER FORDON</v>
          </cell>
          <cell r="C273" t="str">
            <v>Fasta kostnader</v>
          </cell>
          <cell r="D273" t="str">
            <v>Bil och resor</v>
          </cell>
          <cell r="E273" t="str">
            <v>Bilar o transporter</v>
          </cell>
          <cell r="F273" t="str">
            <v>Funktionsfördelat</v>
          </cell>
          <cell r="G273" t="str">
            <v/>
          </cell>
        </row>
        <row r="274">
          <cell r="A274" t="str">
            <v>5710</v>
          </cell>
          <cell r="B274" t="str">
            <v>FRAKTER UTLEVERANSER</v>
          </cell>
          <cell r="C274" t="str">
            <v>Gross Profit</v>
          </cell>
          <cell r="D274" t="str">
            <v>Fraktkostnader</v>
          </cell>
          <cell r="E274" t="str">
            <v>Bilar o transporter</v>
          </cell>
          <cell r="F274" t="str">
            <v>Försäljningskostnader</v>
          </cell>
          <cell r="G274" t="str">
            <v/>
          </cell>
        </row>
        <row r="275">
          <cell r="A275" t="str">
            <v>5711</v>
          </cell>
          <cell r="B275" t="str">
            <v>ÖVRIGA FRAKTER</v>
          </cell>
          <cell r="C275" t="str">
            <v>Gross Profit</v>
          </cell>
          <cell r="D275" t="str">
            <v>Fraktkostnader</v>
          </cell>
          <cell r="E275" t="str">
            <v>Bilar o transporter</v>
          </cell>
          <cell r="F275" t="str">
            <v>Försäljningskostnader</v>
          </cell>
          <cell r="G275" t="str">
            <v/>
          </cell>
        </row>
        <row r="276">
          <cell r="A276" t="str">
            <v>5715</v>
          </cell>
          <cell r="B276" t="str">
            <v>FUNKTIONSRABATT DAGAB</v>
          </cell>
          <cell r="C276" t="str">
            <v>Fasta kostnader</v>
          </cell>
          <cell r="D276" t="str">
            <v>Driftkostnader</v>
          </cell>
          <cell r="E276" t="str">
            <v>Bilar o transporter</v>
          </cell>
          <cell r="F276" t="str">
            <v>Funktionsfördelat</v>
          </cell>
          <cell r="G276" t="str">
            <v/>
          </cell>
        </row>
        <row r="277">
          <cell r="A277" t="str">
            <v>5720</v>
          </cell>
          <cell r="B277" t="str">
            <v>TULL- o SPEDITIONSKOSTN</v>
          </cell>
          <cell r="C277" t="str">
            <v>Gross Profit</v>
          </cell>
          <cell r="D277" t="str">
            <v>Fraktkostnader</v>
          </cell>
          <cell r="E277" t="str">
            <v>Bilar o transporter</v>
          </cell>
          <cell r="F277" t="str">
            <v>Försäljningskostnader</v>
          </cell>
          <cell r="G277" t="str">
            <v/>
          </cell>
        </row>
        <row r="278">
          <cell r="A278" t="str">
            <v>5810</v>
          </cell>
          <cell r="B278" t="str">
            <v>BILJETTER TJÄNSTERESOR</v>
          </cell>
          <cell r="C278" t="str">
            <v>Fasta kostnader</v>
          </cell>
          <cell r="D278" t="str">
            <v>Bil och resor</v>
          </cell>
          <cell r="E278" t="str">
            <v>Resekostnader</v>
          </cell>
          <cell r="F278" t="str">
            <v>Funktionsfördelat</v>
          </cell>
          <cell r="G278" t="str">
            <v>mot fakt el kvitto</v>
          </cell>
        </row>
        <row r="279">
          <cell r="A279" t="str">
            <v>5831</v>
          </cell>
          <cell r="B279" t="str">
            <v>HOTELL &amp; LOGI</v>
          </cell>
          <cell r="C279" t="str">
            <v>Fasta kostnader</v>
          </cell>
          <cell r="D279" t="str">
            <v>Bil och resor</v>
          </cell>
          <cell r="E279" t="str">
            <v>Resekostnader</v>
          </cell>
          <cell r="F279" t="str">
            <v>Funktionsfördelat</v>
          </cell>
          <cell r="G279" t="str">
            <v>mot fakt el kvitto</v>
          </cell>
        </row>
        <row r="280">
          <cell r="A280" t="str">
            <v>5890</v>
          </cell>
          <cell r="B280" t="str">
            <v>ÖVR RESEKOSTNADER</v>
          </cell>
          <cell r="C280" t="str">
            <v>Fasta kostnader</v>
          </cell>
          <cell r="D280" t="str">
            <v>Bil och resor</v>
          </cell>
          <cell r="E280" t="str">
            <v>Resekostnader</v>
          </cell>
          <cell r="F280" t="str">
            <v>Funktionsfördelat</v>
          </cell>
          <cell r="G280" t="str">
            <v>mot fakt el kvitto</v>
          </cell>
        </row>
        <row r="281">
          <cell r="A281" t="str">
            <v>5910</v>
          </cell>
          <cell r="B281" t="str">
            <v>ANNONSERING</v>
          </cell>
          <cell r="C281" t="str">
            <v>Fasta kostnader</v>
          </cell>
          <cell r="D281" t="str">
            <v>Försäljning o Marknadsföring</v>
          </cell>
          <cell r="E281" t="str">
            <v>Försäljningskostnader</v>
          </cell>
          <cell r="F281" t="str">
            <v>Försäljningskostnader</v>
          </cell>
          <cell r="G281" t="str">
            <v/>
          </cell>
        </row>
        <row r="282">
          <cell r="A282" t="str">
            <v>5920</v>
          </cell>
          <cell r="B282" t="str">
            <v>PRODUKTUTVECKLING</v>
          </cell>
          <cell r="C282" t="str">
            <v>Fasta kostnader</v>
          </cell>
          <cell r="D282" t="str">
            <v>Försäljning o Marknadsföring</v>
          </cell>
          <cell r="E282" t="str">
            <v>Försäljningskostnader</v>
          </cell>
          <cell r="F282" t="str">
            <v>Försäljningskostnader</v>
          </cell>
          <cell r="G282" t="str">
            <v/>
          </cell>
        </row>
        <row r="283">
          <cell r="A283" t="str">
            <v>5930</v>
          </cell>
          <cell r="B283" t="str">
            <v>DIREKTREKLAM-SKYLTAR MM</v>
          </cell>
          <cell r="C283" t="str">
            <v>Fasta kostnader</v>
          </cell>
          <cell r="D283" t="str">
            <v>Försäljning o Marknadsföring</v>
          </cell>
          <cell r="E283" t="str">
            <v>Försäljningskostnader</v>
          </cell>
          <cell r="F283" t="str">
            <v>Försäljningskostnader</v>
          </cell>
          <cell r="G283" t="str">
            <v/>
          </cell>
        </row>
        <row r="284">
          <cell r="A284" t="str">
            <v>5940</v>
          </cell>
          <cell r="B284" t="str">
            <v>UTSTÄLLNINGAR &amp; MÄSSOR</v>
          </cell>
          <cell r="C284" t="str">
            <v>Fasta kostnader</v>
          </cell>
          <cell r="D284" t="str">
            <v>Försäljning o Marknadsföring</v>
          </cell>
          <cell r="E284" t="str">
            <v>Försäljningskostnader</v>
          </cell>
          <cell r="F284" t="str">
            <v>Försäljningskostnader</v>
          </cell>
          <cell r="G284" t="str">
            <v/>
          </cell>
        </row>
        <row r="285">
          <cell r="A285" t="str">
            <v>5950</v>
          </cell>
          <cell r="B285" t="str">
            <v>BUTIKSREKLAM, ÅF-REKLAM</v>
          </cell>
          <cell r="C285" t="str">
            <v>Fasta kostnader</v>
          </cell>
          <cell r="D285" t="str">
            <v>Försäljning o Marknadsföring</v>
          </cell>
          <cell r="E285" t="str">
            <v>Försäljningskostnader</v>
          </cell>
          <cell r="F285" t="str">
            <v>Försäljningskostnader</v>
          </cell>
          <cell r="G285" t="str">
            <v/>
          </cell>
        </row>
        <row r="286">
          <cell r="A286" t="str">
            <v>5960</v>
          </cell>
          <cell r="B286" t="str">
            <v>VARUPROVER, PRESENTREKLAM</v>
          </cell>
          <cell r="C286" t="str">
            <v>Fasta kostnader</v>
          </cell>
          <cell r="D286" t="str">
            <v>Försäljning o Marknadsföring</v>
          </cell>
          <cell r="E286" t="str">
            <v>Försäljningskostnader</v>
          </cell>
          <cell r="F286" t="str">
            <v>Försäljningskostnader</v>
          </cell>
          <cell r="G286" t="str">
            <v/>
          </cell>
        </row>
        <row r="287">
          <cell r="A287" t="str">
            <v>5970</v>
          </cell>
          <cell r="B287" t="str">
            <v>FILM, RADIO &amp; TV-REKLAM</v>
          </cell>
          <cell r="C287" t="str">
            <v>Fasta kostnader</v>
          </cell>
          <cell r="D287" t="str">
            <v>Försäljning o Marknadsföring</v>
          </cell>
          <cell r="E287" t="str">
            <v>Försäljningskostnader</v>
          </cell>
          <cell r="F287" t="str">
            <v>Försäljningskostnader</v>
          </cell>
          <cell r="G287" t="str">
            <v/>
          </cell>
        </row>
        <row r="288">
          <cell r="A288" t="str">
            <v>5980</v>
          </cell>
          <cell r="B288" t="str">
            <v>PR-SPONSRING</v>
          </cell>
          <cell r="C288" t="str">
            <v>Fasta kostnader</v>
          </cell>
          <cell r="D288" t="str">
            <v>Försäljning o Marknadsföring</v>
          </cell>
          <cell r="E288" t="str">
            <v>Försäljningskostnader</v>
          </cell>
          <cell r="F288" t="str">
            <v>Försäljningskostnader</v>
          </cell>
          <cell r="G288" t="str">
            <v/>
          </cell>
        </row>
        <row r="289">
          <cell r="A289" t="str">
            <v>5990</v>
          </cell>
          <cell r="B289" t="str">
            <v>DEMOKOSTNADER, ÖVR REKLAM</v>
          </cell>
          <cell r="C289" t="str">
            <v>Fasta kostnader</v>
          </cell>
          <cell r="D289" t="str">
            <v>Försäljning o Marknadsföring</v>
          </cell>
          <cell r="E289" t="str">
            <v>Försäljningskostnader</v>
          </cell>
          <cell r="F289" t="str">
            <v>Försäljningskostnader</v>
          </cell>
          <cell r="G289" t="str">
            <v>Grilln tillbehör m m</v>
          </cell>
        </row>
        <row r="290">
          <cell r="A290" t="str">
            <v>5995</v>
          </cell>
          <cell r="B290" t="str">
            <v>MARKNADSFÖRINGSBIDRAG</v>
          </cell>
          <cell r="C290" t="str">
            <v>Fasta kostnader</v>
          </cell>
          <cell r="D290" t="str">
            <v>Försäljning o Marknadsföring</v>
          </cell>
          <cell r="E290" t="str">
            <v>Försäljningskostnader</v>
          </cell>
          <cell r="F290" t="str">
            <v>Försäljningskostnader</v>
          </cell>
          <cell r="G290" t="str">
            <v>ANBUDSSTÖD</v>
          </cell>
        </row>
        <row r="291">
          <cell r="A291" t="str">
            <v>6010</v>
          </cell>
          <cell r="B291" t="str">
            <v>KATALOGER &amp; PRISLISTOR</v>
          </cell>
          <cell r="C291" t="str">
            <v>Fasta kostnader</v>
          </cell>
          <cell r="D291" t="str">
            <v>Försäljning o Marknadsföring</v>
          </cell>
          <cell r="E291" t="str">
            <v>Försäljningskostnader</v>
          </cell>
          <cell r="F291" t="str">
            <v>Försäljningskostnader</v>
          </cell>
          <cell r="G291" t="str">
            <v/>
          </cell>
        </row>
        <row r="292">
          <cell r="A292" t="str">
            <v>6030</v>
          </cell>
          <cell r="B292" t="str">
            <v>REKLAMATIONSKOSTNADER</v>
          </cell>
          <cell r="C292" t="str">
            <v>Fasta kostnader</v>
          </cell>
          <cell r="D292" t="str">
            <v>Försäljning o Marknadsföring</v>
          </cell>
          <cell r="E292" t="str">
            <v>Försäljningskostnader</v>
          </cell>
          <cell r="F292" t="str">
            <v>Försäljningskostnader</v>
          </cell>
          <cell r="G292"/>
        </row>
        <row r="293">
          <cell r="A293" t="str">
            <v>6040</v>
          </cell>
          <cell r="B293" t="str">
            <v>REKLAMATIONSERSÄTTNING</v>
          </cell>
          <cell r="C293" t="str">
            <v>Fasta kostnader</v>
          </cell>
          <cell r="D293" t="str">
            <v>Försäljning o Marknadsföring</v>
          </cell>
          <cell r="E293" t="str">
            <v>Försäljningskostnader</v>
          </cell>
          <cell r="F293" t="str">
            <v>Försäljningskostnader</v>
          </cell>
          <cell r="G293"/>
        </row>
        <row r="294">
          <cell r="A294" t="str">
            <v>6050</v>
          </cell>
          <cell r="B294" t="str">
            <v>FÖRSÄLJNINGSPROVISIONER</v>
          </cell>
          <cell r="C294" t="str">
            <v>Fasta kostnader</v>
          </cell>
          <cell r="D294" t="str">
            <v>Försäljning o Marknadsföring</v>
          </cell>
          <cell r="E294" t="str">
            <v>Försäljningskostnader</v>
          </cell>
          <cell r="F294" t="str">
            <v>Försäljningskostnader</v>
          </cell>
          <cell r="G294" t="str">
            <v>ej anställda</v>
          </cell>
        </row>
        <row r="295">
          <cell r="A295" t="str">
            <v>6060</v>
          </cell>
          <cell r="B295" t="str">
            <v>KREDITUPPL. &amp; INKASSO</v>
          </cell>
          <cell r="C295" t="str">
            <v>Fasta kostnader</v>
          </cell>
          <cell r="D295" t="str">
            <v>Försäljning o Marknadsföring</v>
          </cell>
          <cell r="E295" t="str">
            <v>Försäljningskostnader</v>
          </cell>
          <cell r="F295" t="str">
            <v>Försäljningskostnader</v>
          </cell>
          <cell r="G295" t="str">
            <v/>
          </cell>
        </row>
        <row r="296">
          <cell r="A296" t="str">
            <v>6071</v>
          </cell>
          <cell r="B296" t="str">
            <v>REPRESENTATION AVDR-GILL</v>
          </cell>
          <cell r="C296" t="str">
            <v>Fasta kostnader</v>
          </cell>
          <cell r="D296" t="str">
            <v>Försäljning o Marknadsföring</v>
          </cell>
          <cell r="E296" t="str">
            <v>Försäljningskostnader</v>
          </cell>
          <cell r="F296" t="str">
            <v>Försäljningskostnader</v>
          </cell>
          <cell r="G296" t="str">
            <v>mot kund el dyl</v>
          </cell>
        </row>
        <row r="297">
          <cell r="A297" t="str">
            <v>6072</v>
          </cell>
          <cell r="B297" t="str">
            <v>REPRESENTATION EJ AVDRAG</v>
          </cell>
          <cell r="C297" t="str">
            <v>Fasta kostnader</v>
          </cell>
          <cell r="D297" t="str">
            <v>Försäljning o Marknadsföring</v>
          </cell>
          <cell r="E297" t="str">
            <v>Försäljningskostnader</v>
          </cell>
          <cell r="F297" t="str">
            <v>Försäljningskostnader</v>
          </cell>
          <cell r="G297" t="str">
            <v>mot kund el dyl</v>
          </cell>
        </row>
        <row r="298">
          <cell r="A298" t="str">
            <v>6080</v>
          </cell>
          <cell r="B298" t="str">
            <v>E D I</v>
          </cell>
          <cell r="C298" t="str">
            <v>Fasta kostnader</v>
          </cell>
          <cell r="D298" t="str">
            <v>Försäljning o Marknadsföring</v>
          </cell>
          <cell r="E298" t="str">
            <v>Försäljningskostnader</v>
          </cell>
          <cell r="F298" t="str">
            <v>Försäljningskostnader</v>
          </cell>
          <cell r="G298" t="str">
            <v/>
          </cell>
        </row>
        <row r="299">
          <cell r="A299" t="str">
            <v>6090</v>
          </cell>
          <cell r="B299" t="str">
            <v>ÖVRIGA FÖRSÄLJNINGSKOSTN</v>
          </cell>
          <cell r="C299" t="str">
            <v>Fasta kostnader</v>
          </cell>
          <cell r="D299" t="str">
            <v>Försäljning o Marknadsföring</v>
          </cell>
          <cell r="E299" t="str">
            <v>Försäljningskostnader</v>
          </cell>
          <cell r="F299" t="str">
            <v>Försäljningskostnader</v>
          </cell>
          <cell r="G299" t="str">
            <v/>
          </cell>
        </row>
        <row r="300">
          <cell r="A300" t="str">
            <v>6099</v>
          </cell>
          <cell r="B300" t="str">
            <v>KONCERNBIDRAG SILJAN FOOD</v>
          </cell>
          <cell r="C300" t="str">
            <v>Fasta kostnader</v>
          </cell>
          <cell r="D300" t="str">
            <v>Försäljning o Marknadsföring</v>
          </cell>
          <cell r="E300" t="str">
            <v>Försäljningskostnader</v>
          </cell>
          <cell r="F300" t="str">
            <v>Resultat från andelar i koncernföretag</v>
          </cell>
          <cell r="G300" t="str">
            <v/>
          </cell>
        </row>
        <row r="301">
          <cell r="A301" t="str">
            <v>6110</v>
          </cell>
          <cell r="B301" t="str">
            <v>KONTORSMATERIAL</v>
          </cell>
          <cell r="C301" t="str">
            <v>Fasta kostnader</v>
          </cell>
          <cell r="D301" t="str">
            <v>Gemensamma kostnader</v>
          </cell>
          <cell r="E301" t="str">
            <v>Administration</v>
          </cell>
          <cell r="F301" t="str">
            <v>Funktionsfördelat</v>
          </cell>
          <cell r="G301" t="str">
            <v/>
          </cell>
        </row>
        <row r="302">
          <cell r="A302" t="str">
            <v>6150</v>
          </cell>
          <cell r="B302" t="str">
            <v>TRYCKSAKER</v>
          </cell>
          <cell r="C302" t="str">
            <v>Fasta kostnader</v>
          </cell>
          <cell r="D302" t="str">
            <v>Gemensamma kostnader</v>
          </cell>
          <cell r="E302" t="str">
            <v>Administration</v>
          </cell>
          <cell r="F302" t="str">
            <v>Funktionsfördelat</v>
          </cell>
          <cell r="G302" t="str">
            <v/>
          </cell>
        </row>
        <row r="303">
          <cell r="A303" t="str">
            <v>6210</v>
          </cell>
          <cell r="B303" t="str">
            <v>KORTTIDSINVENTARIER</v>
          </cell>
          <cell r="C303" t="str">
            <v>Fasta kostnader</v>
          </cell>
          <cell r="D303" t="str">
            <v>Gemensamma kostnader</v>
          </cell>
          <cell r="E303" t="str">
            <v>Administration</v>
          </cell>
          <cell r="F303" t="str">
            <v>Funktionsfördelat</v>
          </cell>
          <cell r="G303" t="str">
            <v/>
          </cell>
        </row>
        <row r="304">
          <cell r="A304" t="str">
            <v>6211</v>
          </cell>
          <cell r="B304" t="str">
            <v>TELEFON</v>
          </cell>
          <cell r="C304" t="str">
            <v>Fasta kostnader</v>
          </cell>
          <cell r="D304" t="str">
            <v>Telefoni / Post / IT</v>
          </cell>
          <cell r="E304" t="str">
            <v>Administration</v>
          </cell>
          <cell r="F304" t="str">
            <v>Funktionsfördelat</v>
          </cell>
          <cell r="G304" t="str">
            <v/>
          </cell>
        </row>
        <row r="305">
          <cell r="A305" t="str">
            <v>6212</v>
          </cell>
          <cell r="B305" t="str">
            <v>MOBILTELEFON</v>
          </cell>
          <cell r="C305" t="str">
            <v>Fasta kostnader</v>
          </cell>
          <cell r="D305" t="str">
            <v>Telefoni / Post / IT</v>
          </cell>
          <cell r="E305" t="str">
            <v>Administration</v>
          </cell>
          <cell r="F305" t="str">
            <v>Funktionsfördelat</v>
          </cell>
          <cell r="G305" t="str">
            <v/>
          </cell>
        </row>
        <row r="306">
          <cell r="A306" t="str">
            <v>6214</v>
          </cell>
          <cell r="B306" t="str">
            <v>FAX</v>
          </cell>
          <cell r="C306" t="str">
            <v>Fasta kostnader</v>
          </cell>
          <cell r="D306" t="str">
            <v>Telefoni / Post / IT</v>
          </cell>
          <cell r="E306" t="str">
            <v>Administration</v>
          </cell>
          <cell r="F306" t="str">
            <v>Funktionsfördelat</v>
          </cell>
          <cell r="G306" t="str">
            <v/>
          </cell>
        </row>
        <row r="307">
          <cell r="A307" t="str">
            <v>6220</v>
          </cell>
          <cell r="B307" t="str">
            <v>HEMSIDA/INTERNET</v>
          </cell>
          <cell r="C307" t="str">
            <v>Fasta kostnader</v>
          </cell>
          <cell r="D307" t="str">
            <v>Telefoni / Post / IT</v>
          </cell>
          <cell r="E307" t="str">
            <v>Administration</v>
          </cell>
          <cell r="F307" t="str">
            <v>Funktionsfördelat</v>
          </cell>
          <cell r="G307" t="str">
            <v/>
          </cell>
        </row>
        <row r="308">
          <cell r="A308" t="str">
            <v>6230</v>
          </cell>
          <cell r="B308" t="str">
            <v>DATAKOMMUNIKATION</v>
          </cell>
          <cell r="C308" t="str">
            <v>Fasta kostnader</v>
          </cell>
          <cell r="D308" t="str">
            <v>Telefoni / Post / IT</v>
          </cell>
          <cell r="E308" t="str">
            <v>Administration</v>
          </cell>
          <cell r="F308" t="str">
            <v>Funktionsfördelat</v>
          </cell>
          <cell r="G308" t="str">
            <v>MODEM/MOBILT</v>
          </cell>
        </row>
        <row r="309">
          <cell r="A309" t="str">
            <v>6250</v>
          </cell>
          <cell r="B309" t="str">
            <v>POSTBEFORDRAN</v>
          </cell>
          <cell r="C309" t="str">
            <v>Fasta kostnader</v>
          </cell>
          <cell r="D309" t="str">
            <v>Telefoni / Post / IT</v>
          </cell>
          <cell r="E309" t="str">
            <v>Administration</v>
          </cell>
          <cell r="F309" t="str">
            <v>Funktionsfördelat</v>
          </cell>
          <cell r="G309" t="str">
            <v/>
          </cell>
        </row>
        <row r="310">
          <cell r="A310" t="str">
            <v>6310</v>
          </cell>
          <cell r="B310" t="str">
            <v>FÖRETAGSFÖRSÄKRING</v>
          </cell>
          <cell r="C310" t="str">
            <v>Fasta kostnader</v>
          </cell>
          <cell r="D310" t="str">
            <v>Gemensamma kostnader</v>
          </cell>
          <cell r="E310" t="str">
            <v>Administration</v>
          </cell>
          <cell r="F310" t="str">
            <v>Administrationskostnader</v>
          </cell>
          <cell r="G310" t="str">
            <v/>
          </cell>
        </row>
        <row r="311">
          <cell r="A311" t="str">
            <v>6320</v>
          </cell>
          <cell r="B311" t="str">
            <v>MILJÖFÖRSÄKRING</v>
          </cell>
          <cell r="C311" t="str">
            <v>Fasta kostnader</v>
          </cell>
          <cell r="D311" t="str">
            <v>Gemensamma kostnader</v>
          </cell>
          <cell r="E311" t="str">
            <v>Administration</v>
          </cell>
          <cell r="F311" t="str">
            <v>Administrationskostnader</v>
          </cell>
          <cell r="G311" t="str">
            <v/>
          </cell>
        </row>
        <row r="312">
          <cell r="A312" t="str">
            <v>6351</v>
          </cell>
          <cell r="B312" t="str">
            <v>KUNDFÖRLUSTER FAKTISKA</v>
          </cell>
          <cell r="C312" t="str">
            <v>Fasta kostnader</v>
          </cell>
          <cell r="D312" t="str">
            <v>Försäljning o Marknadsföring</v>
          </cell>
          <cell r="E312" t="str">
            <v>Administration</v>
          </cell>
          <cell r="F312" t="str">
            <v>Försäljningskostnader</v>
          </cell>
          <cell r="G312" t="str">
            <v/>
          </cell>
        </row>
        <row r="313">
          <cell r="A313" t="str">
            <v>6352</v>
          </cell>
          <cell r="B313" t="str">
            <v>KUNDFÖRLUSTER BEFARADE</v>
          </cell>
          <cell r="C313" t="str">
            <v>Fasta kostnader</v>
          </cell>
          <cell r="D313" t="str">
            <v>Försäljning o Marknadsföring</v>
          </cell>
          <cell r="E313" t="str">
            <v>Administration</v>
          </cell>
          <cell r="F313" t="str">
            <v>Försäljningskostnader</v>
          </cell>
          <cell r="G313" t="str">
            <v>bokslut</v>
          </cell>
        </row>
        <row r="314">
          <cell r="A314" t="str">
            <v>6360</v>
          </cell>
          <cell r="B314" t="str">
            <v>GARANTIKOSTNADER</v>
          </cell>
          <cell r="C314" t="str">
            <v>Fasta kostnader</v>
          </cell>
          <cell r="D314" t="str">
            <v>Försäljning o Marknadsföring</v>
          </cell>
          <cell r="E314" t="str">
            <v>Administration</v>
          </cell>
          <cell r="F314" t="str">
            <v>Försäljningskostnader</v>
          </cell>
          <cell r="G314" t="str">
            <v>SWEDISH MEATS</v>
          </cell>
        </row>
        <row r="315">
          <cell r="A315" t="str">
            <v>6370</v>
          </cell>
          <cell r="B315" t="str">
            <v>BEVAKNINGSKOSTNADER</v>
          </cell>
          <cell r="C315" t="str">
            <v>Fasta kostnader</v>
          </cell>
          <cell r="D315" t="str">
            <v>Gemensamma kostnader</v>
          </cell>
          <cell r="E315" t="str">
            <v>Administration</v>
          </cell>
          <cell r="F315" t="str">
            <v>Administrationskostnader</v>
          </cell>
          <cell r="G315" t="str">
            <v>Securitas/SOS Alarm</v>
          </cell>
        </row>
        <row r="316">
          <cell r="A316" t="str">
            <v>6410</v>
          </cell>
          <cell r="B316" t="str">
            <v>STYRELSEARVODEN</v>
          </cell>
          <cell r="C316" t="str">
            <v>Fasta kostnader</v>
          </cell>
          <cell r="D316" t="str">
            <v>Gemensamma kostnader</v>
          </cell>
          <cell r="E316" t="str">
            <v>Administration</v>
          </cell>
          <cell r="F316" t="str">
            <v>Administrationskostnader</v>
          </cell>
          <cell r="G316" t="str">
            <v/>
          </cell>
        </row>
        <row r="317">
          <cell r="A317" t="str">
            <v>6415</v>
          </cell>
          <cell r="B317" t="str">
            <v>VPC-KOSTNAD</v>
          </cell>
          <cell r="C317" t="str">
            <v>Fasta kostnader</v>
          </cell>
          <cell r="D317" t="str">
            <v>Gemensamma kostnader</v>
          </cell>
          <cell r="E317" t="str">
            <v>Administration</v>
          </cell>
          <cell r="F317" t="str">
            <v>Administrationskostnader</v>
          </cell>
          <cell r="G317" t="str">
            <v/>
          </cell>
        </row>
        <row r="318">
          <cell r="A318" t="str">
            <v>6420</v>
          </cell>
          <cell r="B318" t="str">
            <v>REVISIONSARVODE</v>
          </cell>
          <cell r="C318" t="str">
            <v>Fasta kostnader</v>
          </cell>
          <cell r="D318" t="str">
            <v>Konsultkostnader</v>
          </cell>
          <cell r="E318" t="str">
            <v>Administration</v>
          </cell>
          <cell r="F318" t="str">
            <v>Administrationskostnader</v>
          </cell>
          <cell r="G318" t="str">
            <v/>
          </cell>
        </row>
        <row r="319">
          <cell r="A319" t="str">
            <v>6430</v>
          </cell>
          <cell r="B319" t="str">
            <v>KONFERNS EXTERN</v>
          </cell>
          <cell r="C319" t="str">
            <v>Fasta kostnader</v>
          </cell>
          <cell r="D319" t="str">
            <v>Gemensamma kostnader</v>
          </cell>
          <cell r="E319" t="str">
            <v>Administration</v>
          </cell>
          <cell r="F319" t="str">
            <v>Funktionsfördelat</v>
          </cell>
          <cell r="G319" t="str">
            <v/>
          </cell>
        </row>
        <row r="320">
          <cell r="A320" t="str">
            <v>6440</v>
          </cell>
          <cell r="B320" t="str">
            <v>KONFERENS INTERN</v>
          </cell>
          <cell r="C320" t="str">
            <v>Fasta kostnader</v>
          </cell>
          <cell r="D320" t="str">
            <v>Gemensamma kostnader</v>
          </cell>
          <cell r="E320" t="str">
            <v>Administration</v>
          </cell>
          <cell r="F320" t="str">
            <v>Funktionsfördelat</v>
          </cell>
          <cell r="G320" t="str">
            <v/>
          </cell>
        </row>
        <row r="321">
          <cell r="A321" t="str">
            <v>6490</v>
          </cell>
          <cell r="B321" t="str">
            <v>ÖVR FÖRVALTNINGSKOSTNADER</v>
          </cell>
          <cell r="C321" t="str">
            <v>Fasta kostnader</v>
          </cell>
          <cell r="D321" t="str">
            <v>Gemensamma kostnader</v>
          </cell>
          <cell r="E321" t="str">
            <v>Administration</v>
          </cell>
          <cell r="F321" t="str">
            <v>Funktionsfördelat</v>
          </cell>
          <cell r="G321" t="str">
            <v/>
          </cell>
        </row>
        <row r="322">
          <cell r="A322" t="str">
            <v>6500</v>
          </cell>
          <cell r="B322" t="str">
            <v>REP/UNDERHÅLL KONTORSINV</v>
          </cell>
          <cell r="C322" t="str">
            <v>Fasta kostnader</v>
          </cell>
          <cell r="D322" t="str">
            <v>Gemensamma kostnader</v>
          </cell>
          <cell r="E322" t="str">
            <v>Administration</v>
          </cell>
          <cell r="F322" t="str">
            <v>Funktionsfördelat</v>
          </cell>
          <cell r="G322" t="str">
            <v/>
          </cell>
        </row>
        <row r="323">
          <cell r="A323" t="str">
            <v>6520</v>
          </cell>
          <cell r="B323" t="str">
            <v>UNDERHÅLL IT-SYSTEM</v>
          </cell>
          <cell r="C323" t="str">
            <v>Fasta kostnader</v>
          </cell>
          <cell r="D323" t="str">
            <v>Telefoni / Post / IT</v>
          </cell>
          <cell r="E323" t="str">
            <v>Administration</v>
          </cell>
          <cell r="F323" t="str">
            <v>Funktionsfördelat</v>
          </cell>
          <cell r="G323" t="str">
            <v/>
          </cell>
        </row>
        <row r="324">
          <cell r="A324" t="str">
            <v>6530</v>
          </cell>
          <cell r="B324" t="str">
            <v>REDOVISNINGSTJÄNSTER</v>
          </cell>
          <cell r="C324" t="str">
            <v>Fasta kostnader</v>
          </cell>
          <cell r="D324" t="str">
            <v>Konsultkostnader</v>
          </cell>
          <cell r="E324" t="str">
            <v>Administration</v>
          </cell>
          <cell r="F324" t="str">
            <v>Funktionsfördelat</v>
          </cell>
          <cell r="G324" t="str">
            <v/>
          </cell>
        </row>
        <row r="325">
          <cell r="A325" t="str">
            <v>6535</v>
          </cell>
          <cell r="B325" t="str">
            <v>ADVOKATKOSTNADER</v>
          </cell>
          <cell r="C325" t="str">
            <v>Fasta kostnader</v>
          </cell>
          <cell r="D325" t="str">
            <v>Konsultkostnader</v>
          </cell>
          <cell r="E325" t="str">
            <v>Administration</v>
          </cell>
          <cell r="F325" t="str">
            <v>Funktionsfördelat</v>
          </cell>
          <cell r="G325" t="str">
            <v/>
          </cell>
        </row>
        <row r="326">
          <cell r="A326" t="str">
            <v>6540</v>
          </cell>
          <cell r="B326" t="str">
            <v>ADB-TJÄNSTER</v>
          </cell>
          <cell r="C326" t="str">
            <v>Fasta kostnader</v>
          </cell>
          <cell r="D326" t="str">
            <v>Telefoni / Post / IT</v>
          </cell>
          <cell r="E326" t="str">
            <v>Administration</v>
          </cell>
          <cell r="F326" t="str">
            <v>Funktionsfördelat</v>
          </cell>
          <cell r="G326" t="str">
            <v/>
          </cell>
        </row>
        <row r="327">
          <cell r="A327" t="str">
            <v>6550</v>
          </cell>
          <cell r="B327" t="str">
            <v>KONSULTARVODEN</v>
          </cell>
          <cell r="C327" t="str">
            <v>Fasta kostnader</v>
          </cell>
          <cell r="D327" t="str">
            <v>Konsultkostnader</v>
          </cell>
          <cell r="E327" t="str">
            <v>Administration</v>
          </cell>
          <cell r="F327" t="str">
            <v>Funktionsfördelat</v>
          </cell>
          <cell r="G327" t="str">
            <v/>
          </cell>
        </row>
        <row r="328">
          <cell r="A328" t="str">
            <v>6555</v>
          </cell>
          <cell r="B328" t="str">
            <v>KVALITETSSÄKRING</v>
          </cell>
          <cell r="C328" t="str">
            <v>Fasta kostnader</v>
          </cell>
          <cell r="D328" t="str">
            <v>Gemensamma kostnader</v>
          </cell>
          <cell r="E328" t="str">
            <v>Administration</v>
          </cell>
          <cell r="F328" t="str">
            <v>Funktionsfördelat</v>
          </cell>
          <cell r="G328" t="str">
            <v>ISO,EFSIS,BRC,SMART,KRAV</v>
          </cell>
        </row>
        <row r="329">
          <cell r="A329" t="str">
            <v>6560</v>
          </cell>
          <cell r="B329" t="str">
            <v>SERVICEAVGIFT, BRANSCHORG</v>
          </cell>
          <cell r="C329" t="str">
            <v>Fasta kostnader</v>
          </cell>
          <cell r="D329" t="str">
            <v>Gemensamma kostnader</v>
          </cell>
          <cell r="E329" t="str">
            <v>Administration</v>
          </cell>
          <cell r="F329" t="str">
            <v>Funktionsfördelat</v>
          </cell>
          <cell r="G329" t="str">
            <v>SAF o dyl</v>
          </cell>
        </row>
        <row r="330">
          <cell r="A330" t="str">
            <v>6570</v>
          </cell>
          <cell r="B330" t="str">
            <v>BANKKOSTNADER</v>
          </cell>
          <cell r="C330" t="str">
            <v>Fasta kostnader</v>
          </cell>
          <cell r="D330" t="str">
            <v>Gemensamma kostnader</v>
          </cell>
          <cell r="E330" t="str">
            <v>Administration</v>
          </cell>
          <cell r="F330" t="str">
            <v>Funktionsfördelat</v>
          </cell>
          <cell r="G330" t="str">
            <v/>
          </cell>
        </row>
        <row r="331">
          <cell r="A331" t="str">
            <v>6590</v>
          </cell>
          <cell r="B331" t="str">
            <v>ÖVRIGA EXTERNA TJÄNSTER</v>
          </cell>
          <cell r="C331" t="str">
            <v>Fasta kostnader</v>
          </cell>
          <cell r="D331" t="str">
            <v>Konsultkostnader</v>
          </cell>
          <cell r="E331" t="str">
            <v>Administration</v>
          </cell>
          <cell r="F331" t="str">
            <v>Funktionsfördelat</v>
          </cell>
          <cell r="G331" t="str">
            <v/>
          </cell>
        </row>
        <row r="332">
          <cell r="A332" t="str">
            <v>6955</v>
          </cell>
          <cell r="B332" t="str">
            <v>MKB</v>
          </cell>
          <cell r="C332" t="str">
            <v>Fasta kostnader</v>
          </cell>
          <cell r="D332" t="str">
            <v>Gemensamma kostnader</v>
          </cell>
          <cell r="E332" t="str">
            <v>Administration</v>
          </cell>
          <cell r="F332" t="str">
            <v>Funktionsfördelat</v>
          </cell>
          <cell r="G332" t="str">
            <v>Miljökonsekvensbeskrivn</v>
          </cell>
        </row>
        <row r="333">
          <cell r="A333" t="str">
            <v>6970</v>
          </cell>
          <cell r="B333" t="str">
            <v>TIDNINGAR/TIDSKRIFTER/TV</v>
          </cell>
          <cell r="C333" t="str">
            <v>Fasta kostnader</v>
          </cell>
          <cell r="D333" t="str">
            <v>Gemensamma kostnader</v>
          </cell>
          <cell r="E333" t="str">
            <v>Administration</v>
          </cell>
          <cell r="F333" t="str">
            <v>Funktionsfördelat</v>
          </cell>
          <cell r="G333" t="str">
            <v/>
          </cell>
        </row>
        <row r="334">
          <cell r="A334" t="str">
            <v>6981</v>
          </cell>
          <cell r="B334" t="str">
            <v>FÖRENINGSAVGIFTER AVDRAG</v>
          </cell>
          <cell r="C334" t="str">
            <v>Fasta kostnader</v>
          </cell>
          <cell r="D334" t="str">
            <v>Gemensamma kostnader</v>
          </cell>
          <cell r="E334" t="str">
            <v>Administration</v>
          </cell>
          <cell r="F334" t="str">
            <v>Funktionsfördelat</v>
          </cell>
          <cell r="G334" t="str">
            <v>avdragsgilla</v>
          </cell>
        </row>
        <row r="335">
          <cell r="A335" t="str">
            <v>6982</v>
          </cell>
          <cell r="B335" t="str">
            <v>FÖRENINGSAVGIFTER EJ AVDR</v>
          </cell>
          <cell r="C335" t="str">
            <v>Fasta kostnader</v>
          </cell>
          <cell r="D335" t="str">
            <v>Gemensamma kostnader</v>
          </cell>
          <cell r="E335" t="str">
            <v>Administration</v>
          </cell>
          <cell r="F335" t="str">
            <v>Funktionsfördelat</v>
          </cell>
          <cell r="G335" t="str">
            <v>ej avdragsgilla</v>
          </cell>
        </row>
        <row r="336">
          <cell r="A336" t="str">
            <v>6991</v>
          </cell>
          <cell r="B336" t="str">
            <v>DIV KOSTNADER AVDRAG</v>
          </cell>
          <cell r="C336" t="str">
            <v>Fasta kostnader</v>
          </cell>
          <cell r="D336" t="str">
            <v>Gemensamma kostnader</v>
          </cell>
          <cell r="E336" t="str">
            <v>Administration</v>
          </cell>
          <cell r="F336" t="str">
            <v>Funktionsfördelat</v>
          </cell>
          <cell r="G336" t="str">
            <v/>
          </cell>
        </row>
        <row r="337">
          <cell r="A337" t="str">
            <v>6992</v>
          </cell>
          <cell r="B337" t="str">
            <v>DIV KOSTNADER EJ AVDRAG</v>
          </cell>
          <cell r="C337" t="str">
            <v>Fasta kostnader</v>
          </cell>
          <cell r="D337" t="str">
            <v>Gemensamma kostnader</v>
          </cell>
          <cell r="E337" t="str">
            <v>Administration</v>
          </cell>
          <cell r="F337" t="str">
            <v>Funktionsfördelat</v>
          </cell>
          <cell r="G337" t="str">
            <v/>
          </cell>
        </row>
        <row r="338">
          <cell r="A338" t="str">
            <v>6993</v>
          </cell>
          <cell r="B338" t="str">
            <v>GÅVOR &amp; BIDRAG</v>
          </cell>
          <cell r="C338" t="str">
            <v>Fasta kostnader</v>
          </cell>
          <cell r="D338" t="str">
            <v>Försäljning o Marknadsföring</v>
          </cell>
          <cell r="E338" t="str">
            <v>Administration</v>
          </cell>
          <cell r="F338" t="str">
            <v>Funktionsfördelat</v>
          </cell>
          <cell r="G338" t="str">
            <v>ej avdragsgilla</v>
          </cell>
        </row>
        <row r="339">
          <cell r="A339" t="str">
            <v>6995</v>
          </cell>
          <cell r="B339" t="str">
            <v>RESTAVGIFTER</v>
          </cell>
          <cell r="C339" t="str">
            <v>Fasta kostnader</v>
          </cell>
          <cell r="D339" t="str">
            <v>Gemensamma kostnader</v>
          </cell>
          <cell r="E339" t="str">
            <v>Administration</v>
          </cell>
          <cell r="F339" t="str">
            <v>Funktionsfördelat</v>
          </cell>
          <cell r="G339" t="str">
            <v>ej avdragsgilla</v>
          </cell>
        </row>
        <row r="340">
          <cell r="A340" t="str">
            <v>7000</v>
          </cell>
          <cell r="B340" t="str">
            <v>BONUS PERSONAL</v>
          </cell>
          <cell r="C340" t="str">
            <v>Fasta kostnader</v>
          </cell>
          <cell r="D340" t="str">
            <v>Personalkostnader</v>
          </cell>
          <cell r="E340" t="str">
            <v>Löner</v>
          </cell>
          <cell r="F340" t="str">
            <v>Funktionsfördelat</v>
          </cell>
          <cell r="G340" t="str">
            <v/>
          </cell>
        </row>
        <row r="341">
          <cell r="A341" t="str">
            <v>7010</v>
          </cell>
          <cell r="B341" t="str">
            <v>LÖN SLAKT/FABRIK</v>
          </cell>
          <cell r="C341" t="str">
            <v>Fasta kostnader</v>
          </cell>
          <cell r="D341" t="str">
            <v>Personalkostnader</v>
          </cell>
          <cell r="E341" t="str">
            <v>Löner</v>
          </cell>
          <cell r="F341" t="str">
            <v>Funktionsfördelat</v>
          </cell>
          <cell r="G341" t="str">
            <v>arbetad tid</v>
          </cell>
        </row>
        <row r="342">
          <cell r="A342" t="str">
            <v>7011</v>
          </cell>
          <cell r="B342" t="str">
            <v>LÖN X-PERS SL/FA</v>
          </cell>
          <cell r="C342" t="str">
            <v>Fasta kostnader</v>
          </cell>
          <cell r="D342" t="str">
            <v>Personalkostnader</v>
          </cell>
          <cell r="E342" t="str">
            <v>Löner</v>
          </cell>
          <cell r="F342" t="str">
            <v>Funktionsfördelat</v>
          </cell>
          <cell r="G342" t="str">
            <v/>
          </cell>
        </row>
        <row r="343">
          <cell r="A343" t="str">
            <v>7012</v>
          </cell>
          <cell r="B343" t="str">
            <v>LIVSARBETSTID SLAKT/FABR</v>
          </cell>
          <cell r="C343" t="str">
            <v>Fasta kostnader</v>
          </cell>
          <cell r="D343" t="str">
            <v>Personalkostnader</v>
          </cell>
          <cell r="E343" t="str">
            <v>Löner</v>
          </cell>
          <cell r="F343" t="str">
            <v>Funktionsfördelat</v>
          </cell>
          <cell r="G343" t="str">
            <v>arbetstidskonto</v>
          </cell>
        </row>
        <row r="344">
          <cell r="A344" t="str">
            <v>7019</v>
          </cell>
          <cell r="B344" t="str">
            <v>UPPL LÖNER SL/FA</v>
          </cell>
          <cell r="C344" t="str">
            <v>Fasta kostnader</v>
          </cell>
          <cell r="D344" t="str">
            <v>Personalkostnader</v>
          </cell>
          <cell r="E344" t="str">
            <v>Löner</v>
          </cell>
          <cell r="F344" t="str">
            <v>Funktionsfördelat</v>
          </cell>
          <cell r="G344" t="str">
            <v>bokslut</v>
          </cell>
        </row>
        <row r="345">
          <cell r="A345" t="str">
            <v>7080</v>
          </cell>
          <cell r="B345" t="str">
            <v>LÖN SL/FA EJ ARB TID</v>
          </cell>
          <cell r="C345" t="str">
            <v>Fasta kostnader</v>
          </cell>
          <cell r="D345" t="str">
            <v>Personalkostnader</v>
          </cell>
          <cell r="E345" t="str">
            <v>Löner</v>
          </cell>
          <cell r="F345" t="str">
            <v>Funktionsfördelat</v>
          </cell>
          <cell r="G345" t="str">
            <v>ej arbetad tid</v>
          </cell>
        </row>
        <row r="346">
          <cell r="A346" t="str">
            <v>7081</v>
          </cell>
          <cell r="B346" t="str">
            <v>SJUKLÖN SL/FAB</v>
          </cell>
          <cell r="C346" t="str">
            <v>Fasta kostnader</v>
          </cell>
          <cell r="D346" t="str">
            <v>Personalkostnader</v>
          </cell>
          <cell r="E346" t="str">
            <v>Sjuklön</v>
          </cell>
          <cell r="F346" t="str">
            <v>Funktionsfördelat</v>
          </cell>
          <cell r="G346" t="str">
            <v>ej arbetad tid</v>
          </cell>
        </row>
        <row r="347">
          <cell r="A347" t="str">
            <v>7082</v>
          </cell>
          <cell r="B347" t="str">
            <v>FACKLIGT ARBETE</v>
          </cell>
          <cell r="C347" t="str">
            <v>Fasta kostnader</v>
          </cell>
          <cell r="D347" t="str">
            <v>Personalkostnader</v>
          </cell>
          <cell r="E347" t="str">
            <v>Övrigt</v>
          </cell>
          <cell r="F347" t="str">
            <v>Funktionsfördelat</v>
          </cell>
          <cell r="G347" t="str">
            <v>ej arbetad tid</v>
          </cell>
        </row>
        <row r="348">
          <cell r="A348" t="str">
            <v>7083</v>
          </cell>
          <cell r="B348" t="str">
            <v>SJUKFÖRSÄKR AVGIFT KOLL</v>
          </cell>
          <cell r="C348" t="str">
            <v>Fasta kostnader</v>
          </cell>
          <cell r="D348" t="str">
            <v>Personalkostnader</v>
          </cell>
          <cell r="E348" t="str">
            <v>Övrigt</v>
          </cell>
          <cell r="F348" t="str">
            <v>Funktionsfördelat</v>
          </cell>
          <cell r="G348" t="str">
            <v>särsk sjukförsäkringsavg</v>
          </cell>
        </row>
        <row r="349">
          <cell r="A349" t="str">
            <v>7090</v>
          </cell>
          <cell r="B349" t="str">
            <v>FÖRÄNDR SEMESTSKULD SL/FA</v>
          </cell>
          <cell r="C349" t="str">
            <v>Fasta kostnader</v>
          </cell>
          <cell r="D349" t="str">
            <v>Personalkostnader</v>
          </cell>
          <cell r="E349" t="str">
            <v>Semester</v>
          </cell>
          <cell r="F349" t="str">
            <v>Funktionsfördelat</v>
          </cell>
          <cell r="G349" t="str">
            <v>kollektiva</v>
          </cell>
        </row>
        <row r="350">
          <cell r="A350" t="str">
            <v>7210</v>
          </cell>
          <cell r="B350" t="str">
            <v>LÖN ADM/FÖRSÄLJN/LEDN</v>
          </cell>
          <cell r="C350" t="str">
            <v>Fasta kostnader</v>
          </cell>
          <cell r="D350" t="str">
            <v>Personalkostnader</v>
          </cell>
          <cell r="E350" t="str">
            <v>Löner</v>
          </cell>
          <cell r="F350" t="str">
            <v>Funktionsfördelat</v>
          </cell>
          <cell r="G350" t="str">
            <v>arbetad tid</v>
          </cell>
        </row>
        <row r="351">
          <cell r="A351" t="str">
            <v>7211</v>
          </cell>
          <cell r="B351" t="str">
            <v>LÖN X-PERS ADM/FÖRS/LED</v>
          </cell>
          <cell r="C351" t="str">
            <v>Fasta kostnader</v>
          </cell>
          <cell r="D351" t="str">
            <v>Personalkostnader</v>
          </cell>
          <cell r="E351" t="str">
            <v>Löner</v>
          </cell>
          <cell r="F351" t="str">
            <v>Funktionsfördelat</v>
          </cell>
          <cell r="G351" t="str">
            <v>arbetad tid</v>
          </cell>
        </row>
        <row r="352">
          <cell r="A352" t="str">
            <v>7212</v>
          </cell>
          <cell r="B352" t="str">
            <v>LIVSARBETSTID TJÄNSTEMÄN</v>
          </cell>
          <cell r="C352" t="str">
            <v>Fasta kostnader</v>
          </cell>
          <cell r="D352" t="str">
            <v>Personalkostnader</v>
          </cell>
          <cell r="E352" t="str">
            <v>Löner</v>
          </cell>
          <cell r="F352" t="str">
            <v>Funktionsfördelat</v>
          </cell>
          <cell r="G352" t="str">
            <v>arbetstidskonto</v>
          </cell>
        </row>
        <row r="353">
          <cell r="A353" t="str">
            <v>7280</v>
          </cell>
          <cell r="B353" t="str">
            <v>LÖN ADM/FÖRS/LEDN EJ AR</v>
          </cell>
          <cell r="C353" t="str">
            <v>Fasta kostnader</v>
          </cell>
          <cell r="D353" t="str">
            <v>Personalkostnader</v>
          </cell>
          <cell r="E353" t="str">
            <v>Löner</v>
          </cell>
          <cell r="F353" t="str">
            <v>Funktionsfördelat</v>
          </cell>
          <cell r="G353" t="str">
            <v>ej arbetad tid</v>
          </cell>
        </row>
        <row r="354">
          <cell r="A354" t="str">
            <v>7281</v>
          </cell>
          <cell r="B354" t="str">
            <v>SJUKLÖN ADM/FÖRS/LEDN</v>
          </cell>
          <cell r="C354" t="str">
            <v>Fasta kostnader</v>
          </cell>
          <cell r="D354" t="str">
            <v>Personalkostnader</v>
          </cell>
          <cell r="E354" t="str">
            <v>Sjuklön</v>
          </cell>
          <cell r="F354" t="str">
            <v>Funktionsfördelat</v>
          </cell>
          <cell r="G354" t="str">
            <v>ej arbetad tid</v>
          </cell>
        </row>
        <row r="355">
          <cell r="A355" t="str">
            <v>7283</v>
          </cell>
          <cell r="B355" t="str">
            <v>SJUKFÖRSÄKRINGSAVGIFT TJM</v>
          </cell>
          <cell r="C355" t="str">
            <v>Fasta kostnader</v>
          </cell>
          <cell r="D355" t="str">
            <v>Personalkostnader</v>
          </cell>
          <cell r="E355" t="str">
            <v>Övrigt</v>
          </cell>
          <cell r="F355" t="str">
            <v>Funktionsfördelat</v>
          </cell>
          <cell r="G355" t="str">
            <v>särsk sjukförsäkringsavg</v>
          </cell>
        </row>
        <row r="356">
          <cell r="A356" t="str">
            <v>7290</v>
          </cell>
          <cell r="B356" t="str">
            <v>FÖRÄNDR SEMESTERSKULD TJM</v>
          </cell>
          <cell r="C356" t="str">
            <v>Fasta kostnader</v>
          </cell>
          <cell r="D356" t="str">
            <v>Personalkostnader</v>
          </cell>
          <cell r="E356" t="str">
            <v>Semester</v>
          </cell>
          <cell r="F356" t="str">
            <v>Funktionsfördelat</v>
          </cell>
          <cell r="G356" t="str">
            <v>tjänstemän/ledning</v>
          </cell>
        </row>
        <row r="357">
          <cell r="A357" t="str">
            <v>7299</v>
          </cell>
          <cell r="B357" t="str">
            <v>UPPLUPNA LÖNER TJM</v>
          </cell>
          <cell r="C357" t="str">
            <v>Fasta kostnader</v>
          </cell>
          <cell r="D357" t="str">
            <v>Personalkostnader</v>
          </cell>
          <cell r="E357" t="str">
            <v>Löner</v>
          </cell>
          <cell r="F357" t="str">
            <v>Funktionsfördelat</v>
          </cell>
          <cell r="G357" t="str">
            <v/>
          </cell>
        </row>
        <row r="358">
          <cell r="A358" t="str">
            <v>7321</v>
          </cell>
          <cell r="B358" t="str">
            <v>TRAKT SKATTEFRIA SVE</v>
          </cell>
          <cell r="C358" t="str">
            <v>Fasta kostnader</v>
          </cell>
          <cell r="D358" t="str">
            <v>Personalkostnader</v>
          </cell>
          <cell r="E358" t="str">
            <v>Löner</v>
          </cell>
          <cell r="F358" t="str">
            <v>Funktionsfördelat</v>
          </cell>
          <cell r="G358" t="str">
            <v/>
          </cell>
        </row>
        <row r="359">
          <cell r="A359" t="str">
            <v>7322</v>
          </cell>
          <cell r="B359" t="str">
            <v>TRAKT SKATTEPLIKT SVE</v>
          </cell>
          <cell r="C359" t="str">
            <v>Fasta kostnader</v>
          </cell>
          <cell r="D359" t="str">
            <v>Personalkostnader</v>
          </cell>
          <cell r="E359" t="str">
            <v>Löner</v>
          </cell>
          <cell r="F359" t="str">
            <v>Funktionsfördelat</v>
          </cell>
          <cell r="G359" t="str">
            <v/>
          </cell>
        </row>
        <row r="360">
          <cell r="A360" t="str">
            <v>7323</v>
          </cell>
          <cell r="B360" t="str">
            <v>TRAKT SKATTEFRIA UTLAND</v>
          </cell>
          <cell r="C360" t="str">
            <v>Fasta kostnader</v>
          </cell>
          <cell r="D360" t="str">
            <v>Personalkostnader</v>
          </cell>
          <cell r="E360" t="str">
            <v>Löner</v>
          </cell>
          <cell r="F360" t="str">
            <v>Funktionsfördelat</v>
          </cell>
          <cell r="G360" t="str">
            <v/>
          </cell>
        </row>
        <row r="361">
          <cell r="A361" t="str">
            <v>7331</v>
          </cell>
          <cell r="B361" t="str">
            <v>BILERSÄTTNING SKATTEFRI</v>
          </cell>
          <cell r="C361" t="str">
            <v>Fasta kostnader</v>
          </cell>
          <cell r="D361" t="str">
            <v>Personalkostnader</v>
          </cell>
          <cell r="E361" t="str">
            <v>Löner</v>
          </cell>
          <cell r="F361" t="str">
            <v>Funktionsfördelat</v>
          </cell>
          <cell r="G361" t="str">
            <v/>
          </cell>
        </row>
        <row r="362">
          <cell r="A362" t="str">
            <v>7332</v>
          </cell>
          <cell r="B362" t="str">
            <v>BILERSÄTTNING SKATTEPLIKT</v>
          </cell>
          <cell r="C362" t="str">
            <v>Fasta kostnader</v>
          </cell>
          <cell r="D362" t="str">
            <v>Personalkostnader</v>
          </cell>
          <cell r="E362" t="str">
            <v>Löner</v>
          </cell>
          <cell r="F362" t="str">
            <v>Funktionsfördelat</v>
          </cell>
          <cell r="G362" t="str">
            <v/>
          </cell>
        </row>
        <row r="363">
          <cell r="A363" t="str">
            <v>7381</v>
          </cell>
          <cell r="B363" t="str">
            <v>KOSTN FRI BOSTAD</v>
          </cell>
          <cell r="C363" t="str">
            <v>Fasta kostnader</v>
          </cell>
          <cell r="D363" t="str">
            <v>Personalkostnader</v>
          </cell>
          <cell r="E363" t="str">
            <v>Löner</v>
          </cell>
          <cell r="F363" t="str">
            <v>Funktionsfördelat</v>
          </cell>
          <cell r="G363" t="str">
            <v/>
          </cell>
        </row>
        <row r="364">
          <cell r="A364" t="str">
            <v>7383</v>
          </cell>
          <cell r="B364" t="str">
            <v>HYRA/TVÄTT ARB KLÄDER</v>
          </cell>
          <cell r="C364" t="str">
            <v>Fasta kostnader</v>
          </cell>
          <cell r="D364" t="str">
            <v>Personalkostnader</v>
          </cell>
          <cell r="E364" t="str">
            <v>Löner</v>
          </cell>
          <cell r="F364" t="str">
            <v>Funktionsfördelat</v>
          </cell>
          <cell r="G364" t="str">
            <v/>
          </cell>
        </row>
        <row r="365">
          <cell r="A365" t="str">
            <v>7384</v>
          </cell>
          <cell r="B365" t="str">
            <v>KOSTN FRIA ARBETSKLÄDER</v>
          </cell>
          <cell r="C365" t="str">
            <v>Fasta kostnader</v>
          </cell>
          <cell r="D365" t="str">
            <v>Personalkostnader</v>
          </cell>
          <cell r="E365" t="str">
            <v>Löner</v>
          </cell>
          <cell r="F365" t="str">
            <v>Funktionsfördelat</v>
          </cell>
          <cell r="G365" t="str">
            <v>Inköp av kläder</v>
          </cell>
        </row>
        <row r="366">
          <cell r="A366" t="str">
            <v>7385</v>
          </cell>
          <cell r="B366" t="str">
            <v>BILFÖRMÅN TJÄNSTEBIL</v>
          </cell>
          <cell r="C366" t="str">
            <v>Fasta kostnader</v>
          </cell>
          <cell r="D366" t="str">
            <v>Personalkostnader</v>
          </cell>
          <cell r="E366" t="str">
            <v>Löner</v>
          </cell>
          <cell r="F366" t="str">
            <v>Funktionsfördelat</v>
          </cell>
          <cell r="G366" t="str">
            <v/>
          </cell>
        </row>
        <row r="367">
          <cell r="A367" t="str">
            <v>7386</v>
          </cell>
          <cell r="B367" t="str">
            <v>FÖRMÅN FRI BOSTAD</v>
          </cell>
          <cell r="C367" t="str">
            <v>Fasta kostnader</v>
          </cell>
          <cell r="D367" t="str">
            <v>Personalkostnader</v>
          </cell>
          <cell r="E367" t="str">
            <v>Löner</v>
          </cell>
          <cell r="F367" t="str">
            <v>Funktionsfördelat</v>
          </cell>
          <cell r="G367" t="str">
            <v/>
          </cell>
        </row>
        <row r="368">
          <cell r="A368" t="str">
            <v>7387</v>
          </cell>
          <cell r="B368" t="str">
            <v>FÖRMÅN VÅRDFÖRSÄKRING</v>
          </cell>
          <cell r="C368" t="str">
            <v>Fasta kostnader</v>
          </cell>
          <cell r="D368" t="str">
            <v>Personalkostnader</v>
          </cell>
          <cell r="E368" t="str">
            <v>Löner</v>
          </cell>
          <cell r="F368" t="str">
            <v>Funktionsfördelat</v>
          </cell>
          <cell r="G368" t="str">
            <v/>
          </cell>
        </row>
        <row r="369">
          <cell r="A369" t="str">
            <v>7399</v>
          </cell>
          <cell r="B369" t="str">
            <v>KORREKTIVKONTO FÖRM VÄRDE</v>
          </cell>
          <cell r="C369" t="str">
            <v>Fasta kostnader</v>
          </cell>
          <cell r="D369" t="str">
            <v>Personalkostnader</v>
          </cell>
          <cell r="E369" t="str">
            <v>Löner</v>
          </cell>
          <cell r="F369" t="str">
            <v>Funktionsfördelat</v>
          </cell>
          <cell r="G369" t="str">
            <v/>
          </cell>
        </row>
        <row r="370">
          <cell r="A370" t="str">
            <v>7410</v>
          </cell>
          <cell r="B370" t="str">
            <v>ITP 1  PENSIONSFÖRSÄKRING</v>
          </cell>
          <cell r="C370" t="str">
            <v>Fasta kostnader</v>
          </cell>
          <cell r="D370" t="str">
            <v>Personalkostnader</v>
          </cell>
          <cell r="E370" t="str">
            <v>Pension</v>
          </cell>
          <cell r="F370" t="str">
            <v>Funktionsfördelat</v>
          </cell>
          <cell r="G370" t="str">
            <v>Collectum</v>
          </cell>
        </row>
        <row r="371">
          <cell r="A371" t="str">
            <v>7411</v>
          </cell>
          <cell r="B371" t="str">
            <v>PENSIONSFÖRS ENL AVTAL</v>
          </cell>
          <cell r="C371" t="str">
            <v>Fasta kostnader</v>
          </cell>
          <cell r="D371" t="str">
            <v>Personalkostnader</v>
          </cell>
          <cell r="E371" t="str">
            <v>Pension</v>
          </cell>
          <cell r="F371" t="str">
            <v>Funktionsfördelat</v>
          </cell>
          <cell r="G371" t="str">
            <v>Collectum  ITP 2</v>
          </cell>
        </row>
        <row r="372">
          <cell r="A372" t="str">
            <v>7412</v>
          </cell>
          <cell r="B372" t="str">
            <v>PENSIONSFÖRS ÖVRIGA ITPK</v>
          </cell>
          <cell r="C372" t="str">
            <v>Fasta kostnader</v>
          </cell>
          <cell r="D372" t="str">
            <v>Personalkostnader</v>
          </cell>
          <cell r="E372" t="str">
            <v>Pension</v>
          </cell>
          <cell r="F372" t="str">
            <v>Funktionsfördelat</v>
          </cell>
          <cell r="G372" t="str">
            <v>individuella</v>
          </cell>
        </row>
        <row r="373">
          <cell r="A373" t="str">
            <v>7510</v>
          </cell>
          <cell r="B373" t="str">
            <v>LAGST ARBETSGIVARAVGIFTER</v>
          </cell>
          <cell r="C373" t="str">
            <v>Fasta kostnader</v>
          </cell>
          <cell r="D373" t="str">
            <v>Personalkostnader</v>
          </cell>
          <cell r="E373" t="str">
            <v>Sociala avgifter</v>
          </cell>
          <cell r="F373" t="str">
            <v>Funktionsfördelat</v>
          </cell>
          <cell r="G373" t="str">
            <v>RSV</v>
          </cell>
        </row>
        <row r="374">
          <cell r="A374" t="str">
            <v>7515</v>
          </cell>
          <cell r="B374" t="str">
            <v>FÖRETAGSSTÖD</v>
          </cell>
          <cell r="C374" t="str">
            <v>Fasta kostnader</v>
          </cell>
          <cell r="D374" t="str">
            <v>Personalkostnader</v>
          </cell>
          <cell r="E374" t="str">
            <v>Övrigt</v>
          </cell>
          <cell r="F374" t="str">
            <v>Funktionsfördelat</v>
          </cell>
          <cell r="G374" t="str">
            <v>-1545,- RSV</v>
          </cell>
        </row>
        <row r="375">
          <cell r="A375" t="str">
            <v>7519</v>
          </cell>
          <cell r="B375" t="str">
            <v>SOC AVG ENL LAG (SKULDER)</v>
          </cell>
          <cell r="C375" t="str">
            <v>Fasta kostnader</v>
          </cell>
          <cell r="D375" t="str">
            <v>Personalkostnader</v>
          </cell>
          <cell r="E375" t="str">
            <v>Sociala avgifter</v>
          </cell>
          <cell r="F375" t="str">
            <v>Funktionsfördelat</v>
          </cell>
          <cell r="G375" t="str">
            <v>löne- o sem.skuld</v>
          </cell>
        </row>
        <row r="376">
          <cell r="A376" t="str">
            <v>7530</v>
          </cell>
          <cell r="B376" t="str">
            <v>LÖNESKATT</v>
          </cell>
          <cell r="C376" t="str">
            <v>Fasta kostnader</v>
          </cell>
          <cell r="D376" t="str">
            <v>Personalkostnader</v>
          </cell>
          <cell r="E376" t="str">
            <v>Sociala avgifter</v>
          </cell>
          <cell r="F376" t="str">
            <v>Funktionsfördelat</v>
          </cell>
          <cell r="G376" t="str">
            <v>RSV</v>
          </cell>
        </row>
        <row r="377">
          <cell r="A377" t="str">
            <v>7570</v>
          </cell>
          <cell r="B377" t="str">
            <v>FORAPREMIER ENL AVTAL</v>
          </cell>
          <cell r="C377" t="str">
            <v>Fasta kostnader</v>
          </cell>
          <cell r="D377" t="str">
            <v>Personalkostnader</v>
          </cell>
          <cell r="E377" t="str">
            <v>Pension</v>
          </cell>
          <cell r="F377" t="str">
            <v>Funktionsfördelat</v>
          </cell>
          <cell r="G377" t="str">
            <v/>
          </cell>
        </row>
        <row r="378">
          <cell r="A378" t="str">
            <v>7571</v>
          </cell>
          <cell r="B378" t="str">
            <v>FORA PREMIER UPPLUPNA</v>
          </cell>
          <cell r="C378" t="str">
            <v>Fasta kostnader</v>
          </cell>
          <cell r="D378" t="str">
            <v>Personalkostnader</v>
          </cell>
          <cell r="E378" t="str">
            <v>Pension</v>
          </cell>
          <cell r="F378" t="str">
            <v>Funktionsfördelat</v>
          </cell>
          <cell r="G378" t="str">
            <v>ber på uppl löner+sem</v>
          </cell>
        </row>
        <row r="379">
          <cell r="A379" t="str">
            <v>7580</v>
          </cell>
          <cell r="B379" t="str">
            <v>GRUPPLIVFÖRSÄKR PREMIER</v>
          </cell>
          <cell r="C379" t="str">
            <v>Fasta kostnader</v>
          </cell>
          <cell r="D379" t="str">
            <v>Personalkostnader</v>
          </cell>
          <cell r="E379" t="str">
            <v>Pension</v>
          </cell>
          <cell r="F379" t="str">
            <v>Funktionsfördelat</v>
          </cell>
          <cell r="G379" t="str">
            <v/>
          </cell>
        </row>
        <row r="380">
          <cell r="A380" t="str">
            <v>7610</v>
          </cell>
          <cell r="B380" t="str">
            <v>UTBILDNING</v>
          </cell>
          <cell r="C380" t="str">
            <v>Fasta kostnader</v>
          </cell>
          <cell r="D380" t="str">
            <v>Personalkostnader</v>
          </cell>
          <cell r="E380" t="str">
            <v>Övrigt</v>
          </cell>
          <cell r="F380" t="str">
            <v>Funktionsfördelat</v>
          </cell>
          <cell r="G380" t="str">
            <v/>
          </cell>
        </row>
        <row r="381">
          <cell r="A381" t="str">
            <v>7620</v>
          </cell>
          <cell r="B381" t="str">
            <v>SJUK/HÄLSOVÅRD</v>
          </cell>
          <cell r="C381" t="str">
            <v>Fasta kostnader</v>
          </cell>
          <cell r="D381" t="str">
            <v>Personalkostnader</v>
          </cell>
          <cell r="E381" t="str">
            <v>Övrigt</v>
          </cell>
          <cell r="F381" t="str">
            <v>Funktionsfördelat</v>
          </cell>
          <cell r="G381" t="str">
            <v/>
          </cell>
        </row>
        <row r="382">
          <cell r="A382" t="str">
            <v>7631</v>
          </cell>
          <cell r="B382" t="str">
            <v>PERSONALREPR AVDR GILL</v>
          </cell>
          <cell r="C382" t="str">
            <v>Fasta kostnader</v>
          </cell>
          <cell r="D382" t="str">
            <v>Personalkostnader</v>
          </cell>
          <cell r="E382" t="str">
            <v>Övrigt</v>
          </cell>
          <cell r="F382" t="str">
            <v>Funktionsfördelat</v>
          </cell>
          <cell r="G382" t="str">
            <v/>
          </cell>
        </row>
        <row r="383">
          <cell r="A383" t="str">
            <v>7632</v>
          </cell>
          <cell r="B383" t="str">
            <v>PERSONALREPR EJ AVDR GILL</v>
          </cell>
          <cell r="C383" t="str">
            <v>Fasta kostnader</v>
          </cell>
          <cell r="D383" t="str">
            <v>Personalkostnader</v>
          </cell>
          <cell r="E383" t="str">
            <v>Övrigt</v>
          </cell>
          <cell r="F383" t="str">
            <v>Funktionsfördelat</v>
          </cell>
          <cell r="G383" t="str">
            <v/>
          </cell>
        </row>
        <row r="384">
          <cell r="A384" t="str">
            <v>7670</v>
          </cell>
          <cell r="B384" t="str">
            <v>AVS VINSTANDELSSTIFTELSE</v>
          </cell>
          <cell r="C384" t="str">
            <v>Fasta kostnader</v>
          </cell>
          <cell r="D384" t="str">
            <v>Personalkostnader</v>
          </cell>
          <cell r="E384" t="str">
            <v>Övrigt</v>
          </cell>
          <cell r="F384" t="str">
            <v>Funktionsfördelat</v>
          </cell>
          <cell r="G384" t="str">
            <v>löneskatt</v>
          </cell>
        </row>
        <row r="385">
          <cell r="A385" t="str">
            <v>7694</v>
          </cell>
          <cell r="B385" t="str">
            <v>INHYRD PERSONAL SVERIGE</v>
          </cell>
          <cell r="C385" t="str">
            <v>Fasta kostnader</v>
          </cell>
          <cell r="D385" t="str">
            <v>Personalkostnader</v>
          </cell>
          <cell r="E385" t="str">
            <v>Inhyrda</v>
          </cell>
          <cell r="F385" t="str">
            <v>Funktionsfördelat</v>
          </cell>
          <cell r="G385" t="str">
            <v/>
          </cell>
        </row>
        <row r="386">
          <cell r="A386" t="str">
            <v>7695</v>
          </cell>
          <cell r="B386" t="str">
            <v>INHYRD PERSONAL EU</v>
          </cell>
          <cell r="C386" t="str">
            <v>Fasta kostnader</v>
          </cell>
          <cell r="D386" t="str">
            <v>Personalkostnader</v>
          </cell>
          <cell r="E386" t="str">
            <v>Inhyrda</v>
          </cell>
          <cell r="F386" t="str">
            <v>Funktionsfördelat</v>
          </cell>
          <cell r="G386" t="str">
            <v/>
          </cell>
        </row>
        <row r="387">
          <cell r="A387" t="str">
            <v>7696</v>
          </cell>
          <cell r="B387" t="str">
            <v>INHYRD PERSONAL UTOM EU</v>
          </cell>
          <cell r="C387" t="str">
            <v>Fasta kostnader</v>
          </cell>
          <cell r="D387" t="str">
            <v>Personalkostnader</v>
          </cell>
          <cell r="E387" t="str">
            <v>Inhyrda</v>
          </cell>
          <cell r="F387" t="str">
            <v>Funktionsfördelat</v>
          </cell>
          <cell r="G387" t="str">
            <v/>
          </cell>
        </row>
        <row r="388">
          <cell r="A388" t="str">
            <v>7697</v>
          </cell>
          <cell r="B388" t="str">
            <v>ÖVR PERS KOSTN LÖNEAVDRAG</v>
          </cell>
          <cell r="C388" t="str">
            <v>Fasta kostnader</v>
          </cell>
          <cell r="D388" t="str">
            <v>Personalkostnader</v>
          </cell>
          <cell r="E388" t="str">
            <v>Övrigt</v>
          </cell>
          <cell r="F388" t="str">
            <v>Funktionsfördelat</v>
          </cell>
          <cell r="G388" t="str">
            <v>Bruttolöneavdrag</v>
          </cell>
        </row>
        <row r="389">
          <cell r="A389" t="str">
            <v>7698</v>
          </cell>
          <cell r="B389" t="str">
            <v>BIDRAG PERSONAL</v>
          </cell>
          <cell r="C389" t="str">
            <v>Fasta kostnader</v>
          </cell>
          <cell r="D389" t="str">
            <v>Personalkostnader</v>
          </cell>
          <cell r="E389" t="str">
            <v>Övrigt</v>
          </cell>
          <cell r="F389" t="str">
            <v>Funktionsfördelat</v>
          </cell>
          <cell r="G389" t="str">
            <v/>
          </cell>
        </row>
        <row r="390">
          <cell r="A390" t="str">
            <v>7699</v>
          </cell>
          <cell r="B390" t="str">
            <v>ÖVR PERSONALKOSTNADER</v>
          </cell>
          <cell r="C390" t="str">
            <v>Fasta kostnader</v>
          </cell>
          <cell r="D390" t="str">
            <v>Personalkostnader</v>
          </cell>
          <cell r="E390" t="str">
            <v>Övrigt</v>
          </cell>
          <cell r="F390" t="str">
            <v>PROD-Kostnad Sålda Varor</v>
          </cell>
          <cell r="G390" t="str">
            <v/>
          </cell>
        </row>
        <row r="391">
          <cell r="A391" t="str">
            <v>7800</v>
          </cell>
          <cell r="B391" t="str">
            <v>AVSKRIVNINGAR</v>
          </cell>
          <cell r="C391" t="str">
            <v>Avskrivningar</v>
          </cell>
          <cell r="D391" t="str">
            <v>Avskrivningar</v>
          </cell>
          <cell r="E391" t="str">
            <v>Avskrivningar</v>
          </cell>
          <cell r="F391" t="str">
            <v>PROD-Kostnad Sålda Varor</v>
          </cell>
          <cell r="G391" t="str">
            <v/>
          </cell>
        </row>
        <row r="392">
          <cell r="A392" t="str">
            <v>7802</v>
          </cell>
          <cell r="B392" t="str">
            <v>AVSKR MARKANL AVFALL</v>
          </cell>
          <cell r="C392" t="str">
            <v>Avskrivningar</v>
          </cell>
          <cell r="D392" t="str">
            <v>Avskrivningar</v>
          </cell>
          <cell r="E392" t="str">
            <v>Avskrivningar</v>
          </cell>
          <cell r="F392" t="str">
            <v>PROD-Kostnad Sålda Varor</v>
          </cell>
          <cell r="G392" t="str">
            <v/>
          </cell>
        </row>
        <row r="393">
          <cell r="A393" t="str">
            <v>7803</v>
          </cell>
          <cell r="B393" t="str">
            <v>AVSKR BYGGN AVFALL/STALL</v>
          </cell>
          <cell r="C393" t="str">
            <v>Avskrivningar</v>
          </cell>
          <cell r="D393" t="str">
            <v>Avskrivningar</v>
          </cell>
          <cell r="E393" t="str">
            <v>Avskrivningar</v>
          </cell>
          <cell r="F393" t="str">
            <v>PROD-Kostnad Sålda Varor</v>
          </cell>
          <cell r="G393" t="str">
            <v/>
          </cell>
        </row>
        <row r="394">
          <cell r="A394" t="str">
            <v>7805</v>
          </cell>
          <cell r="B394" t="str">
            <v>AVSKR BYGGN INV SLAKTERI</v>
          </cell>
          <cell r="C394" t="str">
            <v>Avskrivningar</v>
          </cell>
          <cell r="D394" t="str">
            <v>Avskrivningar</v>
          </cell>
          <cell r="E394" t="str">
            <v>Avskrivningar</v>
          </cell>
          <cell r="F394" t="str">
            <v>PROD-Kostnad Sålda Varor</v>
          </cell>
          <cell r="G394" t="str">
            <v/>
          </cell>
        </row>
        <row r="395">
          <cell r="A395" t="str">
            <v>7810</v>
          </cell>
          <cell r="B395" t="str">
            <v>AVSKR MASK o INV SLAKTERI</v>
          </cell>
          <cell r="C395" t="str">
            <v>Avskrivningar</v>
          </cell>
          <cell r="D395" t="str">
            <v>Avskrivningar</v>
          </cell>
          <cell r="E395" t="str">
            <v>Avskrivningar</v>
          </cell>
          <cell r="F395" t="str">
            <v>PROD-Kostnad Sålda Varor</v>
          </cell>
          <cell r="G395" t="str">
            <v/>
          </cell>
        </row>
        <row r="396">
          <cell r="A396" t="str">
            <v>7815</v>
          </cell>
          <cell r="B396" t="str">
            <v>AVSKR VARUMÄRKEN</v>
          </cell>
          <cell r="C396" t="str">
            <v>Avskrivningar</v>
          </cell>
          <cell r="D396" t="str">
            <v>Avskrivningar</v>
          </cell>
          <cell r="E396" t="str">
            <v>Avskrivningar</v>
          </cell>
          <cell r="F396" t="str">
            <v>Funktionsfördelat</v>
          </cell>
          <cell r="G396" t="str">
            <v/>
          </cell>
        </row>
        <row r="397">
          <cell r="A397" t="str">
            <v>7820</v>
          </cell>
          <cell r="B397" t="str">
            <v>AVSKR FABRIK o MARKANL</v>
          </cell>
          <cell r="C397" t="str">
            <v>Avskrivningar</v>
          </cell>
          <cell r="D397" t="str">
            <v>Avskrivningar</v>
          </cell>
          <cell r="E397" t="str">
            <v>Avskrivningar</v>
          </cell>
          <cell r="F397" t="str">
            <v>PROD-Kostnad Sålda Varor</v>
          </cell>
          <cell r="G397" t="str">
            <v/>
          </cell>
        </row>
        <row r="398">
          <cell r="A398" t="str">
            <v>7821</v>
          </cell>
          <cell r="B398" t="str">
            <v>AVSKR AV UPPSKR FABRIK</v>
          </cell>
          <cell r="C398" t="str">
            <v>Avskrivningar</v>
          </cell>
          <cell r="D398" t="str">
            <v>Avskrivningar</v>
          </cell>
          <cell r="E398" t="str">
            <v>Avskrivningar</v>
          </cell>
          <cell r="F398" t="str">
            <v>PROD-Kostnad Sålda Varor</v>
          </cell>
          <cell r="G398" t="str">
            <v/>
          </cell>
        </row>
        <row r="399">
          <cell r="A399" t="str">
            <v>7822</v>
          </cell>
          <cell r="B399" t="str">
            <v>AVSKR BYGGN INV FABRIK</v>
          </cell>
          <cell r="C399" t="str">
            <v>Avskrivningar</v>
          </cell>
          <cell r="D399" t="str">
            <v>Avskrivningar</v>
          </cell>
          <cell r="E399" t="str">
            <v>Avskrivningar</v>
          </cell>
          <cell r="F399" t="str">
            <v>PROD-Kostnad Sålda Varor</v>
          </cell>
          <cell r="G399" t="str">
            <v/>
          </cell>
        </row>
        <row r="400">
          <cell r="A400" t="str">
            <v>7830</v>
          </cell>
          <cell r="B400" t="str">
            <v>AVSKR MASK o INV FABRIK</v>
          </cell>
          <cell r="C400" t="str">
            <v>Avskrivningar</v>
          </cell>
          <cell r="D400" t="str">
            <v>Avskrivningar</v>
          </cell>
          <cell r="E400" t="str">
            <v>Avskrivningar</v>
          </cell>
          <cell r="F400" t="str">
            <v>PROD-Kostnad Sålda Varor</v>
          </cell>
          <cell r="G400" t="str">
            <v/>
          </cell>
        </row>
        <row r="401">
          <cell r="A401" t="str">
            <v>7834</v>
          </cell>
          <cell r="B401" t="str">
            <v>AVSKR BILAR/TRPTMEDEL</v>
          </cell>
          <cell r="C401" t="str">
            <v>Avskrivningar</v>
          </cell>
          <cell r="D401" t="str">
            <v>Avskrivningar</v>
          </cell>
          <cell r="E401" t="str">
            <v>Avskrivningar</v>
          </cell>
          <cell r="F401" t="str">
            <v>Funktionsfördelat</v>
          </cell>
          <cell r="G401" t="str">
            <v/>
          </cell>
        </row>
        <row r="402">
          <cell r="A402" t="str">
            <v>7970</v>
          </cell>
          <cell r="B402" t="str">
            <v>FÖRL AVYTTR ANL-TILLGÅNG</v>
          </cell>
          <cell r="C402" t="str">
            <v>Övrigt</v>
          </cell>
          <cell r="D402" t="str">
            <v>Övriga kostnader</v>
          </cell>
          <cell r="E402" t="str">
            <v>Övriga kostnader</v>
          </cell>
          <cell r="F402" t="str">
            <v>Övriga rörelsekostnader</v>
          </cell>
          <cell r="G402" t="str">
            <v/>
          </cell>
        </row>
        <row r="403">
          <cell r="A403" t="str">
            <v>7973</v>
          </cell>
          <cell r="B403" t="str">
            <v>FÖRLUST AVYTTR MASKIN/INV</v>
          </cell>
          <cell r="C403" t="str">
            <v>Övrigt</v>
          </cell>
          <cell r="D403" t="str">
            <v>Övriga kostnader</v>
          </cell>
          <cell r="E403" t="str">
            <v>Övriga kostnader</v>
          </cell>
          <cell r="F403" t="str">
            <v>Övriga rörelsekostnader</v>
          </cell>
          <cell r="G403" t="str">
            <v/>
          </cell>
        </row>
        <row r="404">
          <cell r="A404" t="str">
            <v>7975</v>
          </cell>
          <cell r="B404" t="str">
            <v>FÖRLUST AVYTTRADE BILAR</v>
          </cell>
          <cell r="C404" t="str">
            <v>Övrigt</v>
          </cell>
          <cell r="D404" t="str">
            <v>Övriga kostnader</v>
          </cell>
          <cell r="E404" t="str">
            <v>Övriga kostnader</v>
          </cell>
          <cell r="F404" t="str">
            <v>Övriga rörelsekostnader</v>
          </cell>
          <cell r="G404" t="str">
            <v/>
          </cell>
        </row>
        <row r="405">
          <cell r="A405" t="str">
            <v>8070</v>
          </cell>
          <cell r="B405" t="str">
            <v>NEDSKRIVN ANDELAR KONCERN</v>
          </cell>
          <cell r="C405" t="str">
            <v>Bokslut</v>
          </cell>
          <cell r="D405" t="str">
            <v>Aktier</v>
          </cell>
          <cell r="E405" t="str">
            <v>Finansiella kostn/intäkter</v>
          </cell>
          <cell r="F405" t="str">
            <v>Resultat från andelar i koncernföretag</v>
          </cell>
          <cell r="G405" t="str">
            <v/>
          </cell>
        </row>
        <row r="406">
          <cell r="A406" t="str">
            <v>8072</v>
          </cell>
          <cell r="B406" t="str">
            <v>NEDSKRIVN AKTIER DOTTERB</v>
          </cell>
          <cell r="C406" t="str">
            <v>Finansiella kostnader</v>
          </cell>
          <cell r="D406" t="str">
            <v>Övrigt finansiellt</v>
          </cell>
          <cell r="E406" t="str">
            <v>Finansiella kostn/intäkter</v>
          </cell>
          <cell r="F406" t="str">
            <v>Resultat från andelar i koncernföretag</v>
          </cell>
          <cell r="G406" t="str">
            <v/>
          </cell>
        </row>
        <row r="407">
          <cell r="A407" t="str">
            <v>8210</v>
          </cell>
          <cell r="B407" t="str">
            <v>AKTIEUTDELNING</v>
          </cell>
          <cell r="C407" t="str">
            <v>Finansiella kostnader</v>
          </cell>
          <cell r="D407" t="str">
            <v>Ränteintäkter och utdelningar</v>
          </cell>
          <cell r="E407" t="str">
            <v>Finansiella kostn/intäkter</v>
          </cell>
          <cell r="F407" t="str">
            <v>Ränteintäkter</v>
          </cell>
          <cell r="G407" t="str">
            <v>Börsnoterade aktier</v>
          </cell>
        </row>
        <row r="408">
          <cell r="A408" t="str">
            <v>8221</v>
          </cell>
          <cell r="B408" t="str">
            <v>RESULTAT AKTIEKÖP-FÖRSÄLJ</v>
          </cell>
          <cell r="C408" t="str">
            <v>Övrigt</v>
          </cell>
          <cell r="D408" t="str">
            <v>Övriga intäkter</v>
          </cell>
          <cell r="E408" t="str">
            <v>Finansiella kostn/intäkter</v>
          </cell>
          <cell r="F408" t="str">
            <v>Ränteintäkter</v>
          </cell>
          <cell r="G408" t="str">
            <v>I ANDRA FÖRETAG</v>
          </cell>
        </row>
        <row r="409">
          <cell r="A409" t="str">
            <v>8300</v>
          </cell>
          <cell r="B409" t="str">
            <v>RÄNTEINTÄKTER</v>
          </cell>
          <cell r="C409" t="str">
            <v>Finansiella kostnader</v>
          </cell>
          <cell r="D409" t="str">
            <v>Ränteintäkter och utdelningar</v>
          </cell>
          <cell r="E409" t="str">
            <v>Finansiella kostn/intäkter</v>
          </cell>
          <cell r="F409" t="str">
            <v>Ränteintäkter</v>
          </cell>
          <cell r="G409" t="str">
            <v>banker o dyl</v>
          </cell>
        </row>
        <row r="410">
          <cell r="A410" t="str">
            <v>8310</v>
          </cell>
          <cell r="B410" t="str">
            <v>RÄNTEINTÄKTER OMS-TILLG</v>
          </cell>
          <cell r="C410" t="str">
            <v>Finansiella kostnader</v>
          </cell>
          <cell r="D410" t="str">
            <v>Ränteintäkter och utdelningar</v>
          </cell>
          <cell r="E410" t="str">
            <v>Finansiella kostn/intäkter</v>
          </cell>
          <cell r="F410" t="str">
            <v>Ränteintäkter</v>
          </cell>
          <cell r="G410" t="str">
            <v>dröjsmålsräntor mm</v>
          </cell>
        </row>
        <row r="411">
          <cell r="A411" t="str">
            <v>8314</v>
          </cell>
          <cell r="B411" t="str">
            <v>SKATTEFRIA RÄNTEINTÄKTER</v>
          </cell>
          <cell r="C411" t="str">
            <v>Finansiella kostnader</v>
          </cell>
          <cell r="D411" t="str">
            <v>Ränteintäkter och utdelningar</v>
          </cell>
          <cell r="E411" t="str">
            <v>Finansiella kostn/intäkter</v>
          </cell>
          <cell r="F411" t="str">
            <v>Ränteintäkter</v>
          </cell>
          <cell r="G411" t="str">
            <v>skattekonto</v>
          </cell>
        </row>
        <row r="412">
          <cell r="A412" t="str">
            <v>8315</v>
          </cell>
          <cell r="B412" t="str">
            <v>UTDELNINGAR (VINST STIFT)</v>
          </cell>
          <cell r="C412" t="str">
            <v>Finansiella kostnader</v>
          </cell>
          <cell r="D412" t="str">
            <v>Utdelning</v>
          </cell>
          <cell r="E412" t="str">
            <v>Finansiella kostn/intäkter</v>
          </cell>
          <cell r="F412" t="str">
            <v>Ägartillskott/Utdelning</v>
          </cell>
          <cell r="G412" t="str">
            <v/>
          </cell>
        </row>
        <row r="413">
          <cell r="A413" t="str">
            <v>8330</v>
          </cell>
          <cell r="B413" t="str">
            <v>VALUTAKURSDIFFERANS</v>
          </cell>
          <cell r="C413" t="str">
            <v>Finansiella kostnader</v>
          </cell>
          <cell r="D413" t="str">
            <v>Valutadifferenser</v>
          </cell>
          <cell r="E413" t="str">
            <v>Finansiella kostn/intäkter</v>
          </cell>
          <cell r="F413" t="str">
            <v>Ränteintäkter</v>
          </cell>
          <cell r="G413" t="str">
            <v/>
          </cell>
        </row>
        <row r="414">
          <cell r="A414" t="str">
            <v>8390</v>
          </cell>
          <cell r="B414" t="str">
            <v>Övriga finansiella intäkter</v>
          </cell>
          <cell r="C414" t="str">
            <v>Finansiella kostnader</v>
          </cell>
          <cell r="D414" t="str">
            <v>Övrigt finansiellt</v>
          </cell>
          <cell r="E414" t="str">
            <v>Finansiella kostn/intäkter</v>
          </cell>
          <cell r="F414" t="str">
            <v>Ränteintäkter</v>
          </cell>
          <cell r="G414" t="str">
            <v/>
          </cell>
        </row>
        <row r="415">
          <cell r="A415" t="str">
            <v>8400</v>
          </cell>
          <cell r="B415" t="str">
            <v>RÄNTEKOSTNADER</v>
          </cell>
          <cell r="C415" t="str">
            <v>Finansiella kostnader</v>
          </cell>
          <cell r="D415" t="str">
            <v>Räntekostnader</v>
          </cell>
          <cell r="E415" t="str">
            <v>Finansiella kostn/intäkter</v>
          </cell>
          <cell r="F415" t="str">
            <v>Räntekostnader</v>
          </cell>
          <cell r="G415" t="str">
            <v>banker o dyl</v>
          </cell>
        </row>
        <row r="416">
          <cell r="A416" t="str">
            <v>8410</v>
          </cell>
          <cell r="B416" t="str">
            <v>RÄNTEKOSTN BYGGN KREDIT</v>
          </cell>
          <cell r="C416" t="str">
            <v>Finansiella kostnader</v>
          </cell>
          <cell r="D416" t="str">
            <v>Räntekostnader</v>
          </cell>
          <cell r="E416" t="str">
            <v>Finansiella kostn/intäkter</v>
          </cell>
          <cell r="F416" t="str">
            <v>Räntekostnader</v>
          </cell>
          <cell r="G416" t="str">
            <v/>
          </cell>
        </row>
        <row r="417">
          <cell r="A417" t="str">
            <v>8422</v>
          </cell>
          <cell r="B417" t="str">
            <v>RÄNTEKOSTNADER, LEVERANT</v>
          </cell>
          <cell r="C417" t="str">
            <v>Finansiella kostnader</v>
          </cell>
          <cell r="D417" t="str">
            <v>Räntekostnader</v>
          </cell>
          <cell r="E417" t="str">
            <v>Finansiella kostn/intäkter</v>
          </cell>
          <cell r="F417" t="str">
            <v>Räntekostnader</v>
          </cell>
          <cell r="G417" t="str">
            <v>dröjsmålsräntor</v>
          </cell>
        </row>
        <row r="418">
          <cell r="A418" t="str">
            <v>8423</v>
          </cell>
          <cell r="B418" t="str">
            <v>KOSTNRÄNTOR SKATTER o AVG</v>
          </cell>
          <cell r="C418" t="str">
            <v>Finansiella kostnader</v>
          </cell>
          <cell r="D418" t="str">
            <v>Räntekostnader</v>
          </cell>
          <cell r="E418" t="str">
            <v>Finansiella kostn/intäkter</v>
          </cell>
          <cell r="F418" t="str">
            <v>Räntekostnader</v>
          </cell>
          <cell r="G418" t="str">
            <v>skattekonto</v>
          </cell>
        </row>
        <row r="419">
          <cell r="A419" t="str">
            <v>8490</v>
          </cell>
          <cell r="B419" t="str">
            <v>ÖVR FIN KOSTNADER</v>
          </cell>
          <cell r="C419" t="str">
            <v>Finansiella kostnader</v>
          </cell>
          <cell r="D419" t="str">
            <v>Övrigt finansiellt</v>
          </cell>
          <cell r="E419" t="str">
            <v>Finansiella kostn/intäkter</v>
          </cell>
          <cell r="F419" t="str">
            <v>Räntekostnader</v>
          </cell>
          <cell r="G419" t="str">
            <v>COURTAGE  M M</v>
          </cell>
        </row>
        <row r="420">
          <cell r="A420" t="str">
            <v>8710</v>
          </cell>
          <cell r="B420" t="str">
            <v>EXTRAORDINÄRA INTÄKTER</v>
          </cell>
          <cell r="C420" t="str">
            <v>Finansiella kostnader</v>
          </cell>
          <cell r="D420" t="str">
            <v>Övrigt finansiellt</v>
          </cell>
          <cell r="E420" t="str">
            <v>Finansiella kostn/intäkter</v>
          </cell>
          <cell r="F420" t="str">
            <v>Övriga rörelseintäkter</v>
          </cell>
          <cell r="G420" t="str">
            <v/>
          </cell>
        </row>
        <row r="421">
          <cell r="A421" t="str">
            <v>8750</v>
          </cell>
          <cell r="B421" t="str">
            <v>EXTRAORDINÄRA KOSTNADER</v>
          </cell>
          <cell r="C421" t="str">
            <v>Finansiella kostnader</v>
          </cell>
          <cell r="D421" t="str">
            <v>Övrigt finansiellt</v>
          </cell>
          <cell r="E421" t="str">
            <v>Finansiella kostn/intäkter</v>
          </cell>
          <cell r="F421" t="str">
            <v>Funktionsfördelat</v>
          </cell>
          <cell r="G421" t="str">
            <v/>
          </cell>
        </row>
        <row r="422">
          <cell r="A422" t="str">
            <v>8811</v>
          </cell>
          <cell r="B422" t="str">
            <v>AVS PERIODISERINGSFOND</v>
          </cell>
          <cell r="C422" t="str">
            <v>Bokslut</v>
          </cell>
          <cell r="D422" t="str">
            <v>Bokslutsdispositioner</v>
          </cell>
          <cell r="E422" t="str">
            <v>Finansiella kostn/intäkter</v>
          </cell>
          <cell r="F422" t="str">
            <v>Bokslutsdispositioner</v>
          </cell>
          <cell r="G422" t="str">
            <v/>
          </cell>
        </row>
        <row r="423">
          <cell r="A423" t="str">
            <v>8819</v>
          </cell>
          <cell r="B423" t="str">
            <v>ÅTERF  PERIODISERINGSFOND</v>
          </cell>
          <cell r="C423" t="str">
            <v>Bokslut</v>
          </cell>
          <cell r="D423" t="str">
            <v>Bokslutsdispositioner</v>
          </cell>
          <cell r="E423" t="str">
            <v>Finansiella kostn/intäkter</v>
          </cell>
          <cell r="F423" t="str">
            <v>Bokslutsdispositioner</v>
          </cell>
          <cell r="G423" t="str">
            <v/>
          </cell>
        </row>
        <row r="424">
          <cell r="A424" t="str">
            <v>8830</v>
          </cell>
          <cell r="B424" t="str">
            <v>LÄMNAT KONCERNBIDRAG</v>
          </cell>
          <cell r="C424" t="str">
            <v>Bokslut</v>
          </cell>
          <cell r="D424" t="str">
            <v>Bokslutsdispositioner</v>
          </cell>
          <cell r="E424" t="str">
            <v>Finansiella kostn/intäkter</v>
          </cell>
          <cell r="F424" t="str">
            <v>Resultat från andelar i koncernföretag</v>
          </cell>
          <cell r="G424" t="str">
            <v/>
          </cell>
        </row>
        <row r="425">
          <cell r="A425" t="str">
            <v>8850</v>
          </cell>
          <cell r="B425" t="str">
            <v>AVSKRIVN ÖVER/UNDER PLAN</v>
          </cell>
          <cell r="C425" t="str">
            <v>Bokslut</v>
          </cell>
          <cell r="D425" t="str">
            <v>Bokslutsdispositioner</v>
          </cell>
          <cell r="E425" t="str">
            <v>Finansiella kostn/intäkter</v>
          </cell>
          <cell r="F425" t="str">
            <v>Bokslutsdispositioner</v>
          </cell>
          <cell r="G425" t="str">
            <v/>
          </cell>
        </row>
        <row r="426">
          <cell r="A426" t="str">
            <v>8851</v>
          </cell>
          <cell r="B426" t="str">
            <v>ÄNDR SKILLN AVSKR BOK-PLA</v>
          </cell>
          <cell r="C426" t="str">
            <v>Bokslut</v>
          </cell>
          <cell r="D426" t="str">
            <v>Bokslutsdispositioner</v>
          </cell>
          <cell r="E426" t="str">
            <v>Finansiella kostn/intäkter</v>
          </cell>
          <cell r="F426" t="str">
            <v>Bokslutsdispositioner</v>
          </cell>
          <cell r="G426" t="str">
            <v>IMMATR ANL TILLG</v>
          </cell>
        </row>
        <row r="427">
          <cell r="A427" t="str">
            <v>8852</v>
          </cell>
          <cell r="B427" t="str">
            <v>ÄNDR SKILLN AVSKR BOK-PLA</v>
          </cell>
          <cell r="C427" t="str">
            <v>Bokslut</v>
          </cell>
          <cell r="D427" t="str">
            <v>Bokslutsdispositioner</v>
          </cell>
          <cell r="E427" t="str">
            <v>Finansiella kostn/intäkter</v>
          </cell>
          <cell r="F427" t="str">
            <v>Bokslutsdispositioner</v>
          </cell>
          <cell r="G427" t="str">
            <v>BYGGNAD O MARK</v>
          </cell>
        </row>
        <row r="428">
          <cell r="A428" t="str">
            <v>8853</v>
          </cell>
          <cell r="B428" t="str">
            <v>ÄNDR SKILLN AVSKR BOK-PLA</v>
          </cell>
          <cell r="C428" t="str">
            <v>Bokslut</v>
          </cell>
          <cell r="D428" t="str">
            <v>Bokslutsdispositioner</v>
          </cell>
          <cell r="E428" t="str">
            <v>Finansiella kostn/intäkter</v>
          </cell>
          <cell r="F428" t="str">
            <v>Bokslutsdispositioner</v>
          </cell>
          <cell r="G428" t="str">
            <v>MASKINER O INVENTARIER</v>
          </cell>
        </row>
        <row r="429">
          <cell r="A429" t="str">
            <v>8899</v>
          </cell>
          <cell r="B429" t="str">
            <v>ÖVR BOKSLUTSDISPOSITIONER</v>
          </cell>
          <cell r="C429" t="str">
            <v>Bokslut</v>
          </cell>
          <cell r="D429" t="str">
            <v>Bokslutsdispositioner</v>
          </cell>
          <cell r="E429" t="str">
            <v>Finansiella kostn/intäkter</v>
          </cell>
          <cell r="F429" t="str">
            <v>Bokslutsdispositioner</v>
          </cell>
          <cell r="G429" t="str">
            <v/>
          </cell>
        </row>
        <row r="430">
          <cell r="A430" t="str">
            <v>8910</v>
          </cell>
          <cell r="B430" t="str">
            <v>BOLAGSSKATT</v>
          </cell>
          <cell r="C430" t="str">
            <v>Bokslut</v>
          </cell>
          <cell r="D430" t="str">
            <v>Skatter</v>
          </cell>
          <cell r="E430" t="str">
            <v>Finansiella kostn/intäkter</v>
          </cell>
          <cell r="F430" t="str">
            <v>Skatt</v>
          </cell>
          <cell r="G430" t="str">
            <v>årets skattekostnad</v>
          </cell>
        </row>
      </sheetData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 Bogg" id="{540904E0-9C2A-41C8-BB15-4DEA33290197}" userId="S::marie@boggolofsson.se::a50c2a87-9f0a-4c4a-8960-3cc2e01f5b14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9-16T06:18:50.99" personId="{540904E0-9C2A-41C8-BB15-4DEA33290197}" id="{A3FFC350-AD6B-4438-8D88-DB217943B14D}">
    <text>Dessa är utbetalda se konto 7333</text>
  </threadedComment>
  <threadedComment ref="C9" dT="2025-09-16T06:03:28.30" personId="{540904E0-9C2A-41C8-BB15-4DEA33290197}" id="{48516703-1A55-48FA-8B56-72D47AAA8ECF}">
    <text xml:space="preserve">Avser styrelsearvoden för 2021-2024
</text>
  </threadedComment>
  <threadedComment ref="C12" dT="2025-09-16T06:11:11.37" personId="{540904E0-9C2A-41C8-BB15-4DEA33290197}" id="{7FBB056A-96A4-4410-A240-07377D3E4417}">
    <text>Avser resebidrag SM 2022-2024 6.732kr. 2025 3.690</text>
  </threadedComment>
  <threadedComment ref="C77" dT="2025-09-16T06:13:43.28" personId="{540904E0-9C2A-41C8-BB15-4DEA33290197}" id="{130568AC-462A-4FD8-8D54-1B3249032B0D}">
    <text>Avser Dalaserien 2024 6.500kr 2023 7.500kr. 1.000kr/klubb o 500kr till Rättvik o Falun vardera år.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5EE1-E439-46A8-9F42-D06C49D72E53}">
  <dimension ref="B2:G92"/>
  <sheetViews>
    <sheetView tabSelected="1" zoomScale="115" zoomScaleNormal="115" workbookViewId="0">
      <selection activeCell="I10" sqref="I10"/>
    </sheetView>
  </sheetViews>
  <sheetFormatPr defaultRowHeight="14.4" x14ac:dyDescent="0.3"/>
  <cols>
    <col min="2" max="2" width="49.88671875" bestFit="1" customWidth="1"/>
    <col min="3" max="3" width="14.6640625" bestFit="1" customWidth="1"/>
    <col min="4" max="4" width="12.44140625" customWidth="1"/>
    <col min="5" max="5" width="49.88671875" bestFit="1" customWidth="1"/>
    <col min="6" max="6" width="15.109375" bestFit="1" customWidth="1"/>
    <col min="12" max="13" width="8.88671875" customWidth="1"/>
  </cols>
  <sheetData>
    <row r="2" spans="2:7" ht="14.4" customHeight="1" x14ac:dyDescent="0.3">
      <c r="B2" s="97" t="s">
        <v>86</v>
      </c>
      <c r="C2" s="98"/>
      <c r="E2" s="97" t="s">
        <v>87</v>
      </c>
      <c r="F2" s="98"/>
    </row>
    <row r="3" spans="2:7" x14ac:dyDescent="0.3">
      <c r="B3" s="93" t="s">
        <v>98</v>
      </c>
      <c r="C3" s="44">
        <f>SUM(C4:C13)</f>
        <v>-4069</v>
      </c>
      <c r="E3" s="30" t="s">
        <v>51</v>
      </c>
      <c r="F3" s="6"/>
    </row>
    <row r="4" spans="2:7" x14ac:dyDescent="0.3">
      <c r="B4" s="34" t="s">
        <v>45</v>
      </c>
      <c r="C4" s="35">
        <v>25040</v>
      </c>
      <c r="E4" s="34" t="s">
        <v>47</v>
      </c>
      <c r="F4" s="35">
        <v>63802</v>
      </c>
    </row>
    <row r="5" spans="2:7" x14ac:dyDescent="0.3">
      <c r="B5" s="34" t="s">
        <v>127</v>
      </c>
      <c r="C5" s="35">
        <v>3690</v>
      </c>
      <c r="D5" s="92" t="s">
        <v>130</v>
      </c>
      <c r="E5" s="34" t="s">
        <v>127</v>
      </c>
      <c r="F5" s="35">
        <v>3690</v>
      </c>
    </row>
    <row r="6" spans="2:7" x14ac:dyDescent="0.3">
      <c r="B6" s="34" t="s">
        <v>72</v>
      </c>
      <c r="C6" s="35">
        <v>-7000</v>
      </c>
      <c r="E6" s="34" t="s">
        <v>45</v>
      </c>
      <c r="F6" s="35">
        <v>25040</v>
      </c>
    </row>
    <row r="7" spans="2:7" x14ac:dyDescent="0.3">
      <c r="B7" s="34" t="s">
        <v>91</v>
      </c>
      <c r="C7" s="35">
        <v>-2600</v>
      </c>
      <c r="E7" s="36"/>
      <c r="F7" s="37">
        <f>SUM(F4:F6)</f>
        <v>92532</v>
      </c>
    </row>
    <row r="8" spans="2:7" x14ac:dyDescent="0.3">
      <c r="B8" s="34" t="s">
        <v>92</v>
      </c>
      <c r="C8" s="35">
        <v>-121</v>
      </c>
      <c r="E8" s="30"/>
      <c r="F8" s="6"/>
    </row>
    <row r="9" spans="2:7" x14ac:dyDescent="0.3">
      <c r="B9" s="34" t="s">
        <v>64</v>
      </c>
      <c r="C9" s="35">
        <v>-10000</v>
      </c>
      <c r="D9" s="92"/>
      <c r="E9" s="30" t="s">
        <v>52</v>
      </c>
      <c r="F9" s="6"/>
    </row>
    <row r="10" spans="2:7" x14ac:dyDescent="0.3">
      <c r="B10" s="34" t="s">
        <v>97</v>
      </c>
      <c r="C10" s="35">
        <v>-1024</v>
      </c>
      <c r="E10" s="34" t="s">
        <v>132</v>
      </c>
      <c r="F10" s="35">
        <v>-23516</v>
      </c>
    </row>
    <row r="11" spans="2:7" x14ac:dyDescent="0.3">
      <c r="B11" s="34" t="s">
        <v>46</v>
      </c>
      <c r="C11" s="35">
        <v>-932</v>
      </c>
      <c r="E11" s="34" t="s">
        <v>50</v>
      </c>
      <c r="F11" s="35">
        <v>-28330</v>
      </c>
    </row>
    <row r="12" spans="2:7" x14ac:dyDescent="0.3">
      <c r="B12" s="34" t="s">
        <v>128</v>
      </c>
      <c r="C12" s="35">
        <f>-6732-3690</f>
        <v>-10422</v>
      </c>
      <c r="D12" s="92" t="s">
        <v>131</v>
      </c>
      <c r="E12" s="34" t="s">
        <v>48</v>
      </c>
      <c r="F12" s="35">
        <v>-12500</v>
      </c>
    </row>
    <row r="13" spans="2:7" x14ac:dyDescent="0.3">
      <c r="B13" s="34" t="s">
        <v>67</v>
      </c>
      <c r="C13" s="35">
        <v>-700</v>
      </c>
      <c r="E13" s="34" t="s">
        <v>66</v>
      </c>
      <c r="F13" s="35">
        <v>-9117.5</v>
      </c>
    </row>
    <row r="14" spans="2:7" x14ac:dyDescent="0.3">
      <c r="B14" s="93" t="s">
        <v>99</v>
      </c>
      <c r="C14" s="44">
        <f>SUM(C15:C22)</f>
        <v>-8087</v>
      </c>
      <c r="E14" s="34" t="s">
        <v>89</v>
      </c>
      <c r="F14" s="35">
        <v>-7600</v>
      </c>
    </row>
    <row r="15" spans="2:7" x14ac:dyDescent="0.3">
      <c r="B15" s="34" t="s">
        <v>47</v>
      </c>
      <c r="C15" s="35">
        <v>30300</v>
      </c>
      <c r="E15" s="34" t="s">
        <v>90</v>
      </c>
      <c r="F15" s="35">
        <v>-14000</v>
      </c>
      <c r="G15" s="92" t="s">
        <v>126</v>
      </c>
    </row>
    <row r="16" spans="2:7" x14ac:dyDescent="0.3">
      <c r="B16" s="34" t="s">
        <v>101</v>
      </c>
      <c r="C16" s="35">
        <v>-3548</v>
      </c>
      <c r="E16" s="34" t="s">
        <v>72</v>
      </c>
      <c r="F16" s="35">
        <v>-7000</v>
      </c>
    </row>
    <row r="17" spans="2:7" x14ac:dyDescent="0.3">
      <c r="B17" s="34" t="s">
        <v>50</v>
      </c>
      <c r="C17" s="35">
        <v>-19543</v>
      </c>
      <c r="E17" s="34" t="s">
        <v>91</v>
      </c>
      <c r="F17" s="35">
        <v>-2600</v>
      </c>
    </row>
    <row r="18" spans="2:7" x14ac:dyDescent="0.3">
      <c r="B18" s="34" t="s">
        <v>48</v>
      </c>
      <c r="C18" s="35">
        <v>-7000</v>
      </c>
      <c r="E18" s="34" t="s">
        <v>92</v>
      </c>
      <c r="F18" s="35">
        <v>-1939</v>
      </c>
    </row>
    <row r="19" spans="2:7" x14ac:dyDescent="0.3">
      <c r="B19" s="34" t="s">
        <v>66</v>
      </c>
      <c r="C19" s="35">
        <v>-4424</v>
      </c>
      <c r="E19" s="34" t="s">
        <v>64</v>
      </c>
      <c r="F19" s="35">
        <v>-10000</v>
      </c>
      <c r="G19" s="92"/>
    </row>
    <row r="20" spans="2:7" x14ac:dyDescent="0.3">
      <c r="B20" s="34" t="s">
        <v>100</v>
      </c>
      <c r="C20" s="35">
        <v>-1882</v>
      </c>
      <c r="E20" s="34" t="s">
        <v>95</v>
      </c>
      <c r="F20" s="35">
        <f>-1088-932</f>
        <v>-2020</v>
      </c>
    </row>
    <row r="21" spans="2:7" x14ac:dyDescent="0.3">
      <c r="B21" s="34" t="s">
        <v>70</v>
      </c>
      <c r="C21" s="35">
        <v>-600</v>
      </c>
      <c r="E21" s="34" t="s">
        <v>93</v>
      </c>
      <c r="F21" s="35">
        <v>-1250</v>
      </c>
    </row>
    <row r="22" spans="2:7" x14ac:dyDescent="0.3">
      <c r="B22" s="34" t="s">
        <v>73</v>
      </c>
      <c r="C22" s="35">
        <v>-1390</v>
      </c>
      <c r="E22" s="34" t="s">
        <v>73</v>
      </c>
      <c r="F22" s="35">
        <v>-4915</v>
      </c>
    </row>
    <row r="23" spans="2:7" x14ac:dyDescent="0.3">
      <c r="B23" s="93" t="s">
        <v>102</v>
      </c>
      <c r="C23" s="44">
        <f>SUM(C24:C28)</f>
        <v>-88</v>
      </c>
      <c r="E23" s="34" t="s">
        <v>94</v>
      </c>
      <c r="F23" s="35">
        <f>-7132-3690</f>
        <v>-10822</v>
      </c>
      <c r="G23" s="92" t="s">
        <v>131</v>
      </c>
    </row>
    <row r="24" spans="2:7" x14ac:dyDescent="0.3">
      <c r="B24" s="34" t="s">
        <v>47</v>
      </c>
      <c r="C24" s="35">
        <v>3202</v>
      </c>
      <c r="E24" s="34" t="s">
        <v>96</v>
      </c>
      <c r="F24" s="35">
        <v>-700</v>
      </c>
    </row>
    <row r="25" spans="2:7" x14ac:dyDescent="0.3">
      <c r="B25" s="34" t="s">
        <v>49</v>
      </c>
      <c r="C25" s="35">
        <v>-1920</v>
      </c>
      <c r="E25" s="36" t="s">
        <v>53</v>
      </c>
      <c r="F25" s="37">
        <f>SUM(F10:F24)</f>
        <v>-136309.5</v>
      </c>
    </row>
    <row r="26" spans="2:7" x14ac:dyDescent="0.3">
      <c r="B26" s="34" t="s">
        <v>48</v>
      </c>
      <c r="C26" s="35">
        <v>-500</v>
      </c>
      <c r="E26" s="30"/>
      <c r="F26" s="6"/>
    </row>
    <row r="27" spans="2:7" x14ac:dyDescent="0.3">
      <c r="B27" s="34" t="s">
        <v>66</v>
      </c>
      <c r="C27" s="35">
        <v>-270</v>
      </c>
      <c r="E27" s="38" t="s">
        <v>10</v>
      </c>
      <c r="F27" s="39">
        <f>SUM(F7,F25)</f>
        <v>-43777.5</v>
      </c>
    </row>
    <row r="28" spans="2:7" x14ac:dyDescent="0.3">
      <c r="B28" s="34" t="s">
        <v>108</v>
      </c>
      <c r="C28" s="35">
        <v>-600</v>
      </c>
    </row>
    <row r="29" spans="2:7" x14ac:dyDescent="0.3">
      <c r="B29" s="93" t="s">
        <v>103</v>
      </c>
      <c r="C29" s="44">
        <f>SUM(C30:C36)</f>
        <v>-276</v>
      </c>
    </row>
    <row r="30" spans="2:7" x14ac:dyDescent="0.3">
      <c r="B30" s="34" t="s">
        <v>47</v>
      </c>
      <c r="C30" s="35">
        <v>4500</v>
      </c>
    </row>
    <row r="31" spans="2:7" x14ac:dyDescent="0.3">
      <c r="B31" s="34" t="s">
        <v>49</v>
      </c>
      <c r="C31" s="35">
        <v>-2880</v>
      </c>
    </row>
    <row r="32" spans="2:7" x14ac:dyDescent="0.3">
      <c r="B32" s="34" t="s">
        <v>50</v>
      </c>
      <c r="C32" s="35">
        <v>-200</v>
      </c>
    </row>
    <row r="33" spans="2:6" x14ac:dyDescent="0.3">
      <c r="B33" s="34" t="s">
        <v>48</v>
      </c>
      <c r="C33" s="35">
        <v>-500</v>
      </c>
      <c r="E33" s="95" t="s">
        <v>88</v>
      </c>
      <c r="F33" s="96"/>
    </row>
    <row r="34" spans="2:6" x14ac:dyDescent="0.3">
      <c r="B34" s="34" t="s">
        <v>66</v>
      </c>
      <c r="C34" s="35">
        <v>-396</v>
      </c>
      <c r="E34" s="76" t="s">
        <v>56</v>
      </c>
      <c r="F34" s="77">
        <v>25040</v>
      </c>
    </row>
    <row r="35" spans="2:6" x14ac:dyDescent="0.3">
      <c r="B35" s="34" t="s">
        <v>108</v>
      </c>
      <c r="C35" s="35">
        <v>-600</v>
      </c>
      <c r="E35" s="40" t="s">
        <v>4</v>
      </c>
      <c r="F35" s="41">
        <v>-22109</v>
      </c>
    </row>
    <row r="36" spans="2:6" x14ac:dyDescent="0.3">
      <c r="B36" s="34" t="s">
        <v>94</v>
      </c>
      <c r="C36" s="35">
        <v>-200</v>
      </c>
      <c r="E36" s="40" t="s">
        <v>74</v>
      </c>
      <c r="F36" s="41">
        <v>-7000</v>
      </c>
    </row>
    <row r="37" spans="2:6" x14ac:dyDescent="0.3">
      <c r="B37" s="93" t="s">
        <v>105</v>
      </c>
      <c r="C37" s="44">
        <f>SUM(C38:C43)</f>
        <v>-740</v>
      </c>
      <c r="E37" s="40" t="s">
        <v>40</v>
      </c>
      <c r="F37" s="41">
        <f>SUM(C86)</f>
        <v>-8305</v>
      </c>
    </row>
    <row r="38" spans="2:6" x14ac:dyDescent="0.3">
      <c r="B38" s="34" t="s">
        <v>47</v>
      </c>
      <c r="C38" s="35">
        <v>3200</v>
      </c>
      <c r="E38" s="40"/>
      <c r="F38" s="41"/>
    </row>
    <row r="39" spans="2:6" x14ac:dyDescent="0.3">
      <c r="B39" s="34" t="s">
        <v>49</v>
      </c>
      <c r="C39" s="35">
        <v>-1920</v>
      </c>
      <c r="E39" s="40" t="s">
        <v>0</v>
      </c>
      <c r="F39" s="41">
        <f>SUM(C14)</f>
        <v>-8087</v>
      </c>
    </row>
    <row r="40" spans="2:6" x14ac:dyDescent="0.3">
      <c r="B40" s="34" t="s">
        <v>48</v>
      </c>
      <c r="C40" s="35">
        <v>-500</v>
      </c>
      <c r="E40" s="40" t="s">
        <v>1</v>
      </c>
      <c r="F40" s="41">
        <f>SUM(C23)</f>
        <v>-88</v>
      </c>
    </row>
    <row r="41" spans="2:6" x14ac:dyDescent="0.3">
      <c r="B41" s="34" t="s">
        <v>66</v>
      </c>
      <c r="C41" s="35">
        <v>-270</v>
      </c>
      <c r="E41" s="40" t="s">
        <v>34</v>
      </c>
      <c r="F41" s="41">
        <f>SUM(C29)</f>
        <v>-276</v>
      </c>
    </row>
    <row r="42" spans="2:6" x14ac:dyDescent="0.3">
      <c r="B42" s="34" t="s">
        <v>108</v>
      </c>
      <c r="C42" s="35">
        <v>-600</v>
      </c>
      <c r="E42" s="40" t="s">
        <v>36</v>
      </c>
      <c r="F42" s="41">
        <f>SUM(C51)</f>
        <v>1196</v>
      </c>
    </row>
    <row r="43" spans="2:6" x14ac:dyDescent="0.3">
      <c r="B43" s="34" t="s">
        <v>73</v>
      </c>
      <c r="C43" s="35">
        <v>-650</v>
      </c>
      <c r="E43" s="40" t="s">
        <v>35</v>
      </c>
      <c r="F43" s="41">
        <f>SUM(C37)</f>
        <v>-740</v>
      </c>
    </row>
    <row r="44" spans="2:6" x14ac:dyDescent="0.3">
      <c r="B44" s="93" t="s">
        <v>113</v>
      </c>
      <c r="C44" s="44">
        <f>SUM(C45:C50)</f>
        <v>-825</v>
      </c>
      <c r="E44" s="40" t="s">
        <v>68</v>
      </c>
      <c r="F44" s="41">
        <f>SUM(C65)</f>
        <v>-3184.5</v>
      </c>
    </row>
    <row r="45" spans="2:6" x14ac:dyDescent="0.3">
      <c r="B45" s="34" t="s">
        <v>47</v>
      </c>
      <c r="C45" s="35">
        <v>4000</v>
      </c>
      <c r="E45" s="40" t="s">
        <v>32</v>
      </c>
      <c r="F45" s="41">
        <f>SUM(C59)</f>
        <v>-638</v>
      </c>
    </row>
    <row r="46" spans="2:6" x14ac:dyDescent="0.3">
      <c r="B46" s="34" t="s">
        <v>49</v>
      </c>
      <c r="C46" s="35">
        <v>-2400</v>
      </c>
      <c r="E46" s="40" t="s">
        <v>33</v>
      </c>
      <c r="F46" s="41">
        <f>SUM(C44)</f>
        <v>-825</v>
      </c>
    </row>
    <row r="47" spans="2:6" x14ac:dyDescent="0.3">
      <c r="B47" s="34" t="s">
        <v>48</v>
      </c>
      <c r="C47" s="35">
        <v>-500</v>
      </c>
      <c r="E47" s="40" t="s">
        <v>38</v>
      </c>
      <c r="F47" s="41">
        <f>SUM(C79)</f>
        <v>-1286</v>
      </c>
    </row>
    <row r="48" spans="2:6" x14ac:dyDescent="0.3">
      <c r="B48" s="34" t="s">
        <v>66</v>
      </c>
      <c r="C48" s="35">
        <v>-675</v>
      </c>
      <c r="E48" s="40" t="s">
        <v>69</v>
      </c>
      <c r="F48" s="41">
        <f>SUM(C73)</f>
        <v>-17475</v>
      </c>
    </row>
    <row r="49" spans="2:6" x14ac:dyDescent="0.3">
      <c r="B49" s="34" t="s">
        <v>108</v>
      </c>
      <c r="C49" s="35">
        <v>-600</v>
      </c>
      <c r="E49" s="40"/>
      <c r="F49" s="41"/>
    </row>
    <row r="50" spans="2:6" x14ac:dyDescent="0.3">
      <c r="B50" s="34" t="s">
        <v>73</v>
      </c>
      <c r="C50" s="35">
        <v>-650</v>
      </c>
      <c r="E50" s="43" t="s">
        <v>86</v>
      </c>
      <c r="F50" s="42">
        <f ca="1">SUM(F34:F50)</f>
        <v>-43777.5</v>
      </c>
    </row>
    <row r="51" spans="2:6" x14ac:dyDescent="0.3">
      <c r="B51" s="93" t="s">
        <v>104</v>
      </c>
      <c r="C51" s="44">
        <f>SUM(C52:C58)</f>
        <v>1196</v>
      </c>
    </row>
    <row r="52" spans="2:6" x14ac:dyDescent="0.3">
      <c r="B52" s="34" t="s">
        <v>47</v>
      </c>
      <c r="C52" s="35">
        <v>4800</v>
      </c>
    </row>
    <row r="53" spans="2:6" x14ac:dyDescent="0.3">
      <c r="B53" s="34" t="s">
        <v>49</v>
      </c>
      <c r="C53" s="35">
        <v>-240</v>
      </c>
    </row>
    <row r="54" spans="2:6" x14ac:dyDescent="0.3">
      <c r="B54" s="34" t="s">
        <v>50</v>
      </c>
      <c r="C54" s="35">
        <v>-1500</v>
      </c>
    </row>
    <row r="55" spans="2:6" x14ac:dyDescent="0.3">
      <c r="B55" s="34" t="s">
        <v>48</v>
      </c>
      <c r="C55" s="35">
        <v>-500</v>
      </c>
    </row>
    <row r="56" spans="2:6" x14ac:dyDescent="0.3">
      <c r="B56" s="34" t="s">
        <v>66</v>
      </c>
      <c r="C56" s="35">
        <v>-414</v>
      </c>
    </row>
    <row r="57" spans="2:6" x14ac:dyDescent="0.3">
      <c r="B57" s="34" t="s">
        <v>108</v>
      </c>
      <c r="C57" s="35">
        <v>-600</v>
      </c>
    </row>
    <row r="58" spans="2:6" x14ac:dyDescent="0.3">
      <c r="B58" s="34" t="s">
        <v>73</v>
      </c>
      <c r="C58" s="35">
        <v>-350</v>
      </c>
    </row>
    <row r="59" spans="2:6" x14ac:dyDescent="0.3">
      <c r="B59" s="93" t="s">
        <v>112</v>
      </c>
      <c r="C59" s="44">
        <f>SUM(C60:C64)</f>
        <v>-638</v>
      </c>
    </row>
    <row r="60" spans="2:6" x14ac:dyDescent="0.3">
      <c r="B60" s="34" t="s">
        <v>47</v>
      </c>
      <c r="C60" s="35">
        <v>5400</v>
      </c>
    </row>
    <row r="61" spans="2:6" x14ac:dyDescent="0.3">
      <c r="B61" s="34" t="s">
        <v>49</v>
      </c>
      <c r="C61" s="35">
        <v>-4186</v>
      </c>
    </row>
    <row r="62" spans="2:6" x14ac:dyDescent="0.3">
      <c r="B62" s="34" t="s">
        <v>48</v>
      </c>
      <c r="C62" s="35">
        <v>-1000</v>
      </c>
    </row>
    <row r="63" spans="2:6" x14ac:dyDescent="0.3">
      <c r="B63" s="34" t="s">
        <v>66</v>
      </c>
      <c r="C63" s="35">
        <v>-252</v>
      </c>
    </row>
    <row r="64" spans="2:6" x14ac:dyDescent="0.3">
      <c r="B64" s="34" t="s">
        <v>108</v>
      </c>
      <c r="C64" s="35">
        <v>-600</v>
      </c>
    </row>
    <row r="65" spans="2:4" x14ac:dyDescent="0.3">
      <c r="B65" s="93" t="s">
        <v>107</v>
      </c>
      <c r="C65" s="44">
        <f>SUM(C66:C72)</f>
        <v>-3184.5</v>
      </c>
    </row>
    <row r="66" spans="2:4" x14ac:dyDescent="0.3">
      <c r="B66" s="34" t="s">
        <v>47</v>
      </c>
      <c r="C66" s="35">
        <v>5200</v>
      </c>
    </row>
    <row r="67" spans="2:4" x14ac:dyDescent="0.3">
      <c r="B67" s="34" t="s">
        <v>49</v>
      </c>
      <c r="C67" s="35">
        <v>-3430</v>
      </c>
    </row>
    <row r="68" spans="2:4" x14ac:dyDescent="0.3">
      <c r="B68" s="34" t="s">
        <v>50</v>
      </c>
      <c r="C68" s="35">
        <v>-1200</v>
      </c>
    </row>
    <row r="69" spans="2:4" x14ac:dyDescent="0.3">
      <c r="B69" s="34" t="s">
        <v>48</v>
      </c>
      <c r="C69" s="35">
        <v>-1000</v>
      </c>
    </row>
    <row r="70" spans="2:4" x14ac:dyDescent="0.3">
      <c r="B70" s="34" t="s">
        <v>66</v>
      </c>
      <c r="C70" s="35">
        <v>-1354.5</v>
      </c>
    </row>
    <row r="71" spans="2:4" x14ac:dyDescent="0.3">
      <c r="B71" s="34" t="s">
        <v>108</v>
      </c>
      <c r="C71" s="35">
        <v>-1200</v>
      </c>
    </row>
    <row r="72" spans="2:4" x14ac:dyDescent="0.3">
      <c r="B72" s="34" t="s">
        <v>94</v>
      </c>
      <c r="C72" s="35">
        <v>-200</v>
      </c>
    </row>
    <row r="73" spans="2:4" x14ac:dyDescent="0.3">
      <c r="B73" s="93" t="s">
        <v>110</v>
      </c>
      <c r="C73" s="44">
        <f>SUM(C74:C78)</f>
        <v>-17475</v>
      </c>
    </row>
    <row r="74" spans="2:4" x14ac:dyDescent="0.3">
      <c r="B74" s="34" t="s">
        <v>49</v>
      </c>
      <c r="C74" s="35">
        <v>-500</v>
      </c>
    </row>
    <row r="75" spans="2:4" x14ac:dyDescent="0.3">
      <c r="B75" s="34" t="s">
        <v>66</v>
      </c>
      <c r="C75" s="35">
        <v>-450</v>
      </c>
    </row>
    <row r="76" spans="2:4" x14ac:dyDescent="0.3">
      <c r="B76" s="34" t="s">
        <v>108</v>
      </c>
      <c r="C76" s="35">
        <v>-1200</v>
      </c>
    </row>
    <row r="77" spans="2:4" x14ac:dyDescent="0.3">
      <c r="B77" s="34" t="s">
        <v>111</v>
      </c>
      <c r="C77" s="35">
        <v>-14000</v>
      </c>
      <c r="D77" s="92" t="s">
        <v>129</v>
      </c>
    </row>
    <row r="78" spans="2:4" x14ac:dyDescent="0.3">
      <c r="B78" s="34" t="s">
        <v>73</v>
      </c>
      <c r="C78" s="35">
        <v>-1325</v>
      </c>
    </row>
    <row r="79" spans="2:4" x14ac:dyDescent="0.3">
      <c r="B79" s="93" t="s">
        <v>109</v>
      </c>
      <c r="C79" s="44">
        <f>SUM(C80:C85)</f>
        <v>-1286</v>
      </c>
    </row>
    <row r="80" spans="2:4" x14ac:dyDescent="0.3">
      <c r="B80" s="34" t="s">
        <v>47</v>
      </c>
      <c r="C80" s="35">
        <v>3200</v>
      </c>
    </row>
    <row r="81" spans="2:3" x14ac:dyDescent="0.3">
      <c r="B81" s="34" t="s">
        <v>49</v>
      </c>
      <c r="C81" s="35">
        <v>-1792</v>
      </c>
    </row>
    <row r="82" spans="2:3" x14ac:dyDescent="0.3">
      <c r="B82" s="34" t="s">
        <v>48</v>
      </c>
      <c r="C82" s="35">
        <v>-1000</v>
      </c>
    </row>
    <row r="83" spans="2:3" x14ac:dyDescent="0.3">
      <c r="B83" s="34" t="s">
        <v>66</v>
      </c>
      <c r="C83" s="35">
        <v>-144</v>
      </c>
    </row>
    <row r="84" spans="2:3" x14ac:dyDescent="0.3">
      <c r="B84" s="34" t="s">
        <v>108</v>
      </c>
      <c r="C84" s="35">
        <v>-1000</v>
      </c>
    </row>
    <row r="85" spans="2:3" x14ac:dyDescent="0.3">
      <c r="B85" s="34" t="s">
        <v>73</v>
      </c>
      <c r="C85" s="35">
        <v>-550</v>
      </c>
    </row>
    <row r="86" spans="2:3" x14ac:dyDescent="0.3">
      <c r="B86" s="93" t="s">
        <v>106</v>
      </c>
      <c r="C86" s="44">
        <f>SUM(C87:C91)</f>
        <v>-8305</v>
      </c>
    </row>
    <row r="87" spans="2:3" x14ac:dyDescent="0.3">
      <c r="B87" s="34" t="s">
        <v>49</v>
      </c>
      <c r="C87" s="35">
        <v>-700</v>
      </c>
    </row>
    <row r="88" spans="2:3" x14ac:dyDescent="0.3">
      <c r="B88" s="34" t="s">
        <v>50</v>
      </c>
      <c r="C88" s="35">
        <v>-5887</v>
      </c>
    </row>
    <row r="89" spans="2:3" x14ac:dyDescent="0.3">
      <c r="B89" s="34" t="s">
        <v>66</v>
      </c>
      <c r="C89" s="35">
        <v>-468</v>
      </c>
    </row>
    <row r="90" spans="2:3" x14ac:dyDescent="0.3">
      <c r="B90" s="34" t="s">
        <v>108</v>
      </c>
      <c r="C90" s="35">
        <v>-600</v>
      </c>
    </row>
    <row r="91" spans="2:3" x14ac:dyDescent="0.3">
      <c r="B91" s="34" t="s">
        <v>70</v>
      </c>
      <c r="C91" s="35">
        <v>-650</v>
      </c>
    </row>
    <row r="92" spans="2:3" x14ac:dyDescent="0.3">
      <c r="B92" s="43" t="s">
        <v>86</v>
      </c>
      <c r="C92" s="42">
        <f>SUM(C3:C91)/2</f>
        <v>-43777.5</v>
      </c>
    </row>
  </sheetData>
  <mergeCells count="3">
    <mergeCell ref="E33:F33"/>
    <mergeCell ref="E2:F2"/>
    <mergeCell ref="B2:C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CFD3-2F17-4E87-852B-228783EF449A}">
  <dimension ref="B2:N29"/>
  <sheetViews>
    <sheetView zoomScale="86" zoomScaleNormal="86" workbookViewId="0">
      <selection activeCell="F9" sqref="F9"/>
    </sheetView>
  </sheetViews>
  <sheetFormatPr defaultRowHeight="14.4" x14ac:dyDescent="0.3"/>
  <cols>
    <col min="1" max="1" width="5.88671875" customWidth="1"/>
    <col min="2" max="2" width="8.6640625" customWidth="1"/>
    <col min="3" max="3" width="29.6640625" bestFit="1" customWidth="1"/>
    <col min="4" max="4" width="17.6640625" customWidth="1"/>
    <col min="5" max="5" width="14.109375" bestFit="1" customWidth="1"/>
    <col min="6" max="6" width="16.33203125" bestFit="1" customWidth="1"/>
    <col min="8" max="8" width="16.88671875" customWidth="1"/>
    <col min="9" max="9" width="13.6640625" customWidth="1"/>
    <col min="10" max="10" width="13.33203125" customWidth="1"/>
    <col min="11" max="11" width="23.88671875" bestFit="1" customWidth="1"/>
    <col min="12" max="12" width="15.33203125" bestFit="1" customWidth="1"/>
    <col min="13" max="13" width="27.5546875" bestFit="1" customWidth="1"/>
    <col min="14" max="14" width="11" customWidth="1"/>
  </cols>
  <sheetData>
    <row r="2" spans="2:14" ht="21" x14ac:dyDescent="0.4">
      <c r="H2" s="26" t="s">
        <v>61</v>
      </c>
      <c r="I2" s="17"/>
      <c r="J2" s="18"/>
      <c r="K2" s="8"/>
      <c r="L2" s="8"/>
      <c r="M2" s="8"/>
      <c r="N2" s="8"/>
    </row>
    <row r="3" spans="2:14" ht="15" thickBot="1" x14ac:dyDescent="0.35">
      <c r="H3" s="1"/>
      <c r="I3" s="1"/>
      <c r="J3" s="2"/>
    </row>
    <row r="4" spans="2:14" ht="29.4" thickBot="1" x14ac:dyDescent="0.45">
      <c r="B4" s="12"/>
      <c r="C4" s="12"/>
      <c r="D4" s="13" t="s">
        <v>114</v>
      </c>
      <c r="E4" s="13" t="s">
        <v>44</v>
      </c>
      <c r="F4" s="13" t="s">
        <v>123</v>
      </c>
      <c r="H4" s="19" t="s">
        <v>119</v>
      </c>
      <c r="I4" s="20"/>
      <c r="J4" s="21"/>
      <c r="K4" s="20"/>
      <c r="L4" s="20"/>
      <c r="M4" s="20"/>
      <c r="N4" s="22"/>
    </row>
    <row r="5" spans="2:14" ht="15" thickBot="1" x14ac:dyDescent="0.35">
      <c r="C5" s="7" t="s">
        <v>120</v>
      </c>
      <c r="D5" s="2"/>
      <c r="E5" s="21"/>
      <c r="F5" s="2"/>
      <c r="H5" s="29"/>
      <c r="I5" s="28"/>
      <c r="J5" s="16"/>
      <c r="K5" s="31"/>
      <c r="L5" s="4"/>
      <c r="M5" s="4"/>
      <c r="N5" s="27"/>
    </row>
    <row r="6" spans="2:14" ht="15" thickBot="1" x14ac:dyDescent="0.35">
      <c r="B6">
        <v>1920</v>
      </c>
      <c r="C6" t="s">
        <v>6</v>
      </c>
      <c r="D6" s="2">
        <v>190284.27</v>
      </c>
      <c r="E6" s="2">
        <v>-83759.5</v>
      </c>
      <c r="F6" s="2">
        <f>SUM(D6:E6)</f>
        <v>106524.76999999999</v>
      </c>
      <c r="H6" s="23"/>
      <c r="I6" s="45" t="s">
        <v>63</v>
      </c>
      <c r="J6" s="46">
        <f>SUM(J5:J5)</f>
        <v>0</v>
      </c>
      <c r="K6" s="24"/>
      <c r="L6" s="24"/>
      <c r="M6" s="24"/>
      <c r="N6" s="25"/>
    </row>
    <row r="7" spans="2:14" ht="15" thickBot="1" x14ac:dyDescent="0.35">
      <c r="B7">
        <v>1940</v>
      </c>
      <c r="C7" t="s">
        <v>7</v>
      </c>
      <c r="D7" s="2">
        <v>5465.98</v>
      </c>
      <c r="E7" s="2">
        <f t="shared" ref="E7" si="0">F7-D7</f>
        <v>0</v>
      </c>
      <c r="F7" s="2">
        <v>5465.98</v>
      </c>
    </row>
    <row r="8" spans="2:14" ht="21.6" thickBot="1" x14ac:dyDescent="0.45">
      <c r="B8" s="4">
        <v>1980</v>
      </c>
      <c r="C8" s="4" t="s">
        <v>8</v>
      </c>
      <c r="D8" s="3">
        <v>44898.69</v>
      </c>
      <c r="E8" s="3">
        <v>2342</v>
      </c>
      <c r="F8" s="3">
        <f>SUM(D8:E8)</f>
        <v>47240.69</v>
      </c>
      <c r="H8" s="19" t="s">
        <v>62</v>
      </c>
      <c r="I8" s="20"/>
      <c r="J8" s="21"/>
      <c r="K8" s="20"/>
      <c r="L8" s="20"/>
      <c r="M8" s="20"/>
      <c r="N8" s="22"/>
    </row>
    <row r="9" spans="2:14" ht="15" thickTop="1" x14ac:dyDescent="0.3">
      <c r="B9" s="7"/>
      <c r="C9" s="7" t="s">
        <v>9</v>
      </c>
      <c r="D9" s="9">
        <f>SUM(D5:D8)</f>
        <v>240648.94</v>
      </c>
      <c r="E9" s="9">
        <f>SUM(E5:E8)</f>
        <v>-81417.5</v>
      </c>
      <c r="F9" s="9">
        <f>SUM(F5:F8)</f>
        <v>159231.44</v>
      </c>
      <c r="H9" s="50"/>
      <c r="I9" s="1"/>
      <c r="J9" s="2"/>
      <c r="N9" s="15"/>
    </row>
    <row r="10" spans="2:14" x14ac:dyDescent="0.3">
      <c r="B10" s="7"/>
      <c r="C10" s="7"/>
      <c r="D10" s="9"/>
      <c r="E10" s="9"/>
      <c r="F10" s="9"/>
      <c r="H10" s="50"/>
      <c r="I10" s="1"/>
      <c r="J10" s="2"/>
      <c r="N10" s="15"/>
    </row>
    <row r="11" spans="2:14" x14ac:dyDescent="0.3">
      <c r="C11" s="7" t="s">
        <v>121</v>
      </c>
      <c r="D11" s="2"/>
      <c r="E11" s="2"/>
      <c r="F11" s="2"/>
      <c r="H11" s="50"/>
      <c r="I11" s="1"/>
      <c r="J11" s="2"/>
      <c r="N11" s="15"/>
    </row>
    <row r="12" spans="2:14" ht="15" thickBot="1" x14ac:dyDescent="0.35">
      <c r="B12">
        <v>2060</v>
      </c>
      <c r="C12" t="s">
        <v>11</v>
      </c>
      <c r="D12" s="2">
        <v>-226337.24</v>
      </c>
      <c r="E12" s="2">
        <f t="shared" ref="E12:E13" si="1">F12-D12</f>
        <v>24528.299999999988</v>
      </c>
      <c r="F12" s="2">
        <v>-201808.94</v>
      </c>
      <c r="H12" s="50"/>
      <c r="I12" s="1"/>
      <c r="J12" s="2"/>
      <c r="N12" s="15"/>
    </row>
    <row r="13" spans="2:14" ht="15" thickBot="1" x14ac:dyDescent="0.35">
      <c r="B13" s="4">
        <v>2090</v>
      </c>
      <c r="C13" s="4" t="s">
        <v>10</v>
      </c>
      <c r="D13" s="3">
        <v>24528.3</v>
      </c>
      <c r="E13" s="3">
        <f t="shared" si="1"/>
        <v>19249.2</v>
      </c>
      <c r="F13" s="3">
        <v>43777.5</v>
      </c>
      <c r="H13" s="23"/>
      <c r="I13" s="45" t="s">
        <v>63</v>
      </c>
      <c r="J13" s="46">
        <f>SUBTOTAL(9,J9:J12)</f>
        <v>0</v>
      </c>
      <c r="K13" s="24"/>
      <c r="L13" s="24"/>
      <c r="M13" s="24"/>
      <c r="N13" s="25"/>
    </row>
    <row r="14" spans="2:14" x14ac:dyDescent="0.3">
      <c r="B14" s="7"/>
      <c r="C14" s="7" t="s">
        <v>12</v>
      </c>
      <c r="D14" s="9">
        <f>SUM(D12:D13)</f>
        <v>-201808.94</v>
      </c>
      <c r="E14" s="9">
        <f>SUM(E12:E13)</f>
        <v>43777.499999999985</v>
      </c>
      <c r="F14" s="9">
        <f>SUM(F12:F13)</f>
        <v>-158031.44</v>
      </c>
    </row>
    <row r="15" spans="2:14" ht="28.8" customHeight="1" thickBot="1" x14ac:dyDescent="0.45">
      <c r="B15" s="7"/>
      <c r="C15" s="7"/>
      <c r="D15" s="9"/>
      <c r="E15" s="9"/>
      <c r="F15" s="9"/>
      <c r="H15" s="78" t="s">
        <v>42</v>
      </c>
      <c r="I15" s="74"/>
      <c r="J15" s="73"/>
      <c r="K15" s="74"/>
      <c r="L15" s="74"/>
      <c r="M15" s="74"/>
      <c r="N15" s="51"/>
    </row>
    <row r="16" spans="2:14" ht="16.2" customHeight="1" thickTop="1" x14ac:dyDescent="0.4">
      <c r="B16" s="7"/>
      <c r="C16" s="7" t="s">
        <v>122</v>
      </c>
      <c r="D16" s="9"/>
      <c r="E16" s="9"/>
      <c r="F16" s="9"/>
      <c r="H16" s="84"/>
      <c r="J16" s="2"/>
      <c r="N16" s="6"/>
    </row>
    <row r="17" spans="2:14" x14ac:dyDescent="0.3">
      <c r="B17">
        <v>2440</v>
      </c>
      <c r="C17" t="s">
        <v>41</v>
      </c>
      <c r="D17" s="2">
        <v>-38840</v>
      </c>
      <c r="E17" s="2">
        <f t="shared" ref="E17:E18" si="2">F17-D17</f>
        <v>38840</v>
      </c>
      <c r="F17" s="2">
        <v>0</v>
      </c>
      <c r="H17" s="53" t="s">
        <v>116</v>
      </c>
      <c r="I17" s="28">
        <v>45756</v>
      </c>
      <c r="J17" s="3">
        <v>-1200</v>
      </c>
      <c r="K17" s="31" t="s">
        <v>117</v>
      </c>
      <c r="L17" s="4"/>
      <c r="M17" s="4" t="s">
        <v>118</v>
      </c>
      <c r="N17" s="79"/>
    </row>
    <row r="18" spans="2:14" x14ac:dyDescent="0.3">
      <c r="B18" s="4">
        <v>2970</v>
      </c>
      <c r="C18" s="4" t="s">
        <v>115</v>
      </c>
      <c r="D18" s="3">
        <v>0</v>
      </c>
      <c r="E18" s="3">
        <f t="shared" si="2"/>
        <v>-1200</v>
      </c>
      <c r="F18" s="3">
        <v>-1200</v>
      </c>
      <c r="H18" s="30"/>
      <c r="I18" s="1"/>
      <c r="J18" s="2"/>
      <c r="K18" s="14"/>
      <c r="N18" s="6"/>
    </row>
    <row r="19" spans="2:14" x14ac:dyDescent="0.3">
      <c r="B19" s="7"/>
      <c r="C19" s="7" t="s">
        <v>13</v>
      </c>
      <c r="D19" s="9">
        <f>SUM(D17:D18)</f>
        <v>-38840</v>
      </c>
      <c r="E19" s="9">
        <f>SUM(E17:E18)</f>
        <v>37640</v>
      </c>
      <c r="F19" s="9">
        <f>SUM(F17:F18)</f>
        <v>-1200</v>
      </c>
      <c r="H19" s="30"/>
      <c r="I19" s="1"/>
      <c r="J19" s="2"/>
      <c r="K19" s="14"/>
      <c r="N19" s="6"/>
    </row>
    <row r="20" spans="2:14" ht="15" thickBot="1" x14ac:dyDescent="0.35">
      <c r="D20" s="2"/>
      <c r="E20" s="2"/>
      <c r="F20" s="2"/>
      <c r="H20" s="80"/>
      <c r="I20" s="47"/>
      <c r="J20" s="48"/>
      <c r="K20" s="49"/>
      <c r="L20" s="49"/>
      <c r="M20" s="49"/>
      <c r="N20" s="81"/>
    </row>
    <row r="21" spans="2:14" ht="15" thickTop="1" x14ac:dyDescent="0.3">
      <c r="C21" s="10" t="s">
        <v>14</v>
      </c>
      <c r="D21" s="11">
        <f>SUM(D9,D14,D19)</f>
        <v>0</v>
      </c>
      <c r="E21" s="11">
        <f>SUM(E9,E14,E19)</f>
        <v>0</v>
      </c>
      <c r="F21" s="11">
        <f>SUM(F9,F14,F19)</f>
        <v>0</v>
      </c>
      <c r="H21" s="75"/>
      <c r="I21" s="82" t="s">
        <v>63</v>
      </c>
      <c r="J21" s="83">
        <f ca="1">SUM(J17:J29)</f>
        <v>-1200</v>
      </c>
      <c r="K21" s="4"/>
      <c r="L21" s="4"/>
      <c r="M21" s="4"/>
      <c r="N21" s="79"/>
    </row>
    <row r="22" spans="2:14" x14ac:dyDescent="0.3">
      <c r="H22" s="1"/>
      <c r="I22" s="1"/>
      <c r="J22" s="2"/>
      <c r="K22" s="14"/>
    </row>
    <row r="23" spans="2:14" x14ac:dyDescent="0.3">
      <c r="H23" s="1"/>
      <c r="I23" s="1"/>
      <c r="J23" s="2"/>
      <c r="K23" s="14"/>
    </row>
    <row r="24" spans="2:14" x14ac:dyDescent="0.3">
      <c r="H24" s="1"/>
      <c r="I24" s="1"/>
      <c r="J24" s="2"/>
    </row>
    <row r="25" spans="2:14" x14ac:dyDescent="0.3">
      <c r="H25" s="1"/>
      <c r="I25" s="1"/>
      <c r="J25" s="2"/>
    </row>
    <row r="26" spans="2:14" x14ac:dyDescent="0.3">
      <c r="H26" s="1"/>
      <c r="I26" s="1"/>
      <c r="J26" s="2"/>
    </row>
    <row r="27" spans="2:14" x14ac:dyDescent="0.3">
      <c r="H27" s="1"/>
      <c r="I27" s="1"/>
      <c r="J27" s="2"/>
    </row>
    <row r="28" spans="2:14" x14ac:dyDescent="0.3">
      <c r="H28" s="1"/>
      <c r="I28" s="1"/>
      <c r="J28" s="2"/>
    </row>
    <row r="29" spans="2:14" x14ac:dyDescent="0.3">
      <c r="H29" s="1"/>
      <c r="I29" s="1"/>
      <c r="J29" s="2"/>
    </row>
  </sheetData>
  <pageMargins left="0.7" right="0.7" top="0.75" bottom="0.75" header="0.3" footer="0.3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11D8-923D-4ABE-923E-3B6E2F9F3868}">
  <dimension ref="A1:N68"/>
  <sheetViews>
    <sheetView topLeftCell="A27" zoomScale="94" workbookViewId="0">
      <selection activeCell="H49" sqref="H49"/>
    </sheetView>
  </sheetViews>
  <sheetFormatPr defaultRowHeight="14.4" x14ac:dyDescent="0.3"/>
  <cols>
    <col min="1" max="1" width="25" customWidth="1"/>
    <col min="2" max="2" width="14.21875" customWidth="1"/>
    <col min="3" max="3" width="13.88671875" customWidth="1"/>
    <col min="4" max="4" width="15.6640625" customWidth="1"/>
    <col min="5" max="5" width="13.21875" customWidth="1"/>
    <col min="6" max="6" width="13.6640625" customWidth="1"/>
    <col min="7" max="7" width="14.21875" customWidth="1"/>
    <col min="8" max="8" width="13.5546875" customWidth="1"/>
    <col min="14" max="14" width="20" customWidth="1"/>
  </cols>
  <sheetData>
    <row r="1" spans="1:7" ht="18" x14ac:dyDescent="0.35">
      <c r="A1" s="54" t="s">
        <v>80</v>
      </c>
      <c r="B1" s="55" t="s">
        <v>5</v>
      </c>
      <c r="C1" s="55" t="s">
        <v>57</v>
      </c>
      <c r="D1" s="55" t="s">
        <v>65</v>
      </c>
      <c r="E1" s="55" t="s">
        <v>71</v>
      </c>
      <c r="F1" s="55" t="s">
        <v>79</v>
      </c>
      <c r="G1" s="55" t="s">
        <v>116</v>
      </c>
    </row>
    <row r="2" spans="1:7" x14ac:dyDescent="0.3">
      <c r="A2" s="94" t="s">
        <v>81</v>
      </c>
    </row>
    <row r="4" spans="1:7" x14ac:dyDescent="0.3">
      <c r="A4" s="52" t="s">
        <v>56</v>
      </c>
      <c r="B4" s="57">
        <v>28980</v>
      </c>
      <c r="C4" s="57">
        <v>26760</v>
      </c>
      <c r="D4" s="57">
        <v>25620</v>
      </c>
      <c r="E4" s="57">
        <v>25380</v>
      </c>
      <c r="F4" s="57">
        <v>25260</v>
      </c>
      <c r="G4" s="58">
        <v>25040</v>
      </c>
    </row>
    <row r="5" spans="1:7" x14ac:dyDescent="0.3">
      <c r="A5" s="30" t="s">
        <v>4</v>
      </c>
      <c r="B5" s="56">
        <v>-18626.54</v>
      </c>
      <c r="C5" s="56">
        <v>-39068.229999999996</v>
      </c>
      <c r="D5" s="56">
        <v>-13742.86</v>
      </c>
      <c r="E5" s="56">
        <v>-13386.400000000001</v>
      </c>
      <c r="F5" s="56">
        <v>-13226.099999999999</v>
      </c>
      <c r="G5" s="32">
        <v>-22109</v>
      </c>
    </row>
    <row r="6" spans="1:7" x14ac:dyDescent="0.3">
      <c r="A6" s="30" t="s">
        <v>74</v>
      </c>
      <c r="B6" s="56">
        <v>-55040</v>
      </c>
      <c r="C6" s="56">
        <v>-80420</v>
      </c>
      <c r="D6" s="56">
        <v>-5270</v>
      </c>
      <c r="E6" s="56">
        <v>-12000</v>
      </c>
      <c r="F6" s="56">
        <v>-16700</v>
      </c>
      <c r="G6" s="32">
        <v>-7000</v>
      </c>
    </row>
    <row r="7" spans="1:7" x14ac:dyDescent="0.3">
      <c r="A7" s="30" t="s">
        <v>40</v>
      </c>
      <c r="B7" s="56">
        <v>-1416.73</v>
      </c>
      <c r="C7" s="56">
        <v>0</v>
      </c>
      <c r="D7" s="56">
        <v>0</v>
      </c>
      <c r="E7" s="56">
        <v>-6053</v>
      </c>
      <c r="F7" s="56">
        <v>-11043</v>
      </c>
      <c r="G7" s="32">
        <v>-8305</v>
      </c>
    </row>
    <row r="8" spans="1:7" x14ac:dyDescent="0.3">
      <c r="A8" s="30" t="s">
        <v>0</v>
      </c>
      <c r="B8" s="56">
        <v>4752.76</v>
      </c>
      <c r="C8" s="56"/>
      <c r="D8" s="56">
        <v>5479.220000000003</v>
      </c>
      <c r="E8" s="56">
        <v>12557.97</v>
      </c>
      <c r="F8" s="56">
        <v>-492.20000000000073</v>
      </c>
      <c r="G8" s="32">
        <v>-8087</v>
      </c>
    </row>
    <row r="9" spans="1:7" x14ac:dyDescent="0.3">
      <c r="A9" s="30" t="s">
        <v>1</v>
      </c>
      <c r="B9" s="56">
        <v>1167</v>
      </c>
      <c r="C9" s="56">
        <v>470</v>
      </c>
      <c r="D9" s="56">
        <v>530</v>
      </c>
      <c r="E9" s="56">
        <v>-288</v>
      </c>
      <c r="F9" s="56">
        <v>260</v>
      </c>
      <c r="G9" s="32">
        <v>-88</v>
      </c>
    </row>
    <row r="10" spans="1:7" x14ac:dyDescent="0.3">
      <c r="A10" s="30" t="s">
        <v>34</v>
      </c>
      <c r="B10" s="56">
        <v>2818</v>
      </c>
      <c r="C10" s="56">
        <v>-460</v>
      </c>
      <c r="D10" s="56">
        <v>1550</v>
      </c>
      <c r="E10" s="56">
        <v>1230</v>
      </c>
      <c r="F10" s="56">
        <v>-805</v>
      </c>
      <c r="G10" s="32">
        <v>-276</v>
      </c>
    </row>
    <row r="11" spans="1:7" x14ac:dyDescent="0.3">
      <c r="A11" s="30" t="s">
        <v>36</v>
      </c>
      <c r="B11" s="56">
        <v>2685</v>
      </c>
      <c r="C11" s="56">
        <v>0</v>
      </c>
      <c r="D11" s="56">
        <v>120</v>
      </c>
      <c r="E11" s="56">
        <v>1280</v>
      </c>
      <c r="F11" s="56">
        <v>0</v>
      </c>
      <c r="G11" s="32">
        <v>1196</v>
      </c>
    </row>
    <row r="12" spans="1:7" x14ac:dyDescent="0.3">
      <c r="A12" s="30" t="s">
        <v>35</v>
      </c>
      <c r="B12" s="56">
        <v>-271</v>
      </c>
      <c r="C12" s="56">
        <v>860</v>
      </c>
      <c r="D12" s="56">
        <v>-559</v>
      </c>
      <c r="E12" s="56">
        <v>-1260</v>
      </c>
      <c r="F12" s="56">
        <v>-1098</v>
      </c>
      <c r="G12" s="32">
        <v>-740</v>
      </c>
    </row>
    <row r="13" spans="1:7" x14ac:dyDescent="0.3">
      <c r="A13" s="30" t="s">
        <v>68</v>
      </c>
      <c r="B13" s="56"/>
      <c r="C13" s="56"/>
      <c r="D13" s="56">
        <v>0</v>
      </c>
      <c r="E13" s="56">
        <v>92</v>
      </c>
      <c r="F13" s="56">
        <v>2200</v>
      </c>
      <c r="G13" s="32">
        <v>-3184.5</v>
      </c>
    </row>
    <row r="14" spans="1:7" x14ac:dyDescent="0.3">
      <c r="A14" s="30" t="s">
        <v>32</v>
      </c>
      <c r="B14" s="56">
        <v>6343</v>
      </c>
      <c r="C14" s="56">
        <v>690</v>
      </c>
      <c r="D14" s="56">
        <v>8</v>
      </c>
      <c r="E14" s="56">
        <v>2800</v>
      </c>
      <c r="F14" s="56">
        <v>-940</v>
      </c>
      <c r="G14" s="32">
        <v>-638</v>
      </c>
    </row>
    <row r="15" spans="1:7" x14ac:dyDescent="0.3">
      <c r="A15" s="30" t="s">
        <v>33</v>
      </c>
      <c r="B15" s="56">
        <v>-200</v>
      </c>
      <c r="C15" s="56"/>
      <c r="D15" s="56">
        <v>-290</v>
      </c>
      <c r="E15" s="56">
        <v>520</v>
      </c>
      <c r="F15" s="56">
        <v>-932</v>
      </c>
      <c r="G15" s="32">
        <v>-825</v>
      </c>
    </row>
    <row r="16" spans="1:7" x14ac:dyDescent="0.3">
      <c r="A16" s="30" t="s">
        <v>75</v>
      </c>
      <c r="B16" s="56">
        <v>3064</v>
      </c>
      <c r="C16" s="56"/>
      <c r="D16" s="56">
        <v>-150</v>
      </c>
      <c r="E16" s="56">
        <v>0</v>
      </c>
      <c r="F16" s="56">
        <v>-3489</v>
      </c>
      <c r="G16" s="32">
        <v>-1286</v>
      </c>
    </row>
    <row r="17" spans="1:14" x14ac:dyDescent="0.3">
      <c r="A17" s="30" t="s">
        <v>54</v>
      </c>
      <c r="B17" s="56">
        <v>480</v>
      </c>
      <c r="C17" s="56">
        <v>3780</v>
      </c>
      <c r="D17" s="56">
        <v>2926</v>
      </c>
      <c r="E17" s="56">
        <v>0</v>
      </c>
      <c r="F17" s="56"/>
      <c r="G17" s="32"/>
      <c r="M17" s="86"/>
      <c r="N17" s="9"/>
    </row>
    <row r="18" spans="1:14" x14ac:dyDescent="0.3">
      <c r="A18" s="30" t="s">
        <v>69</v>
      </c>
      <c r="B18" s="56"/>
      <c r="C18" s="56">
        <v>53078.8</v>
      </c>
      <c r="D18" s="56">
        <v>0</v>
      </c>
      <c r="E18" s="56">
        <v>-5588</v>
      </c>
      <c r="F18" s="56">
        <v>-3523</v>
      </c>
      <c r="G18" s="32">
        <v>-17475</v>
      </c>
      <c r="M18" s="86"/>
      <c r="N18" s="9"/>
    </row>
    <row r="19" spans="1:14" x14ac:dyDescent="0.3">
      <c r="A19" s="30" t="s">
        <v>37</v>
      </c>
      <c r="B19" s="56">
        <v>-60</v>
      </c>
      <c r="C19" s="56"/>
      <c r="D19" s="56">
        <v>0</v>
      </c>
      <c r="E19" s="56">
        <v>0</v>
      </c>
      <c r="F19" s="56"/>
      <c r="G19" s="32"/>
      <c r="M19" s="86"/>
      <c r="N19" s="9"/>
    </row>
    <row r="20" spans="1:14" x14ac:dyDescent="0.3">
      <c r="A20" s="30" t="s">
        <v>43</v>
      </c>
      <c r="B20" s="56">
        <v>-3950</v>
      </c>
      <c r="C20" s="56"/>
      <c r="D20" s="56">
        <v>0</v>
      </c>
      <c r="E20" s="56">
        <v>-6327.5</v>
      </c>
      <c r="F20" s="56"/>
      <c r="G20" s="32"/>
      <c r="M20" s="86"/>
      <c r="N20" s="9"/>
    </row>
    <row r="21" spans="1:14" x14ac:dyDescent="0.3">
      <c r="A21" s="30" t="s">
        <v>76</v>
      </c>
      <c r="B21" s="56">
        <v>63581</v>
      </c>
      <c r="C21" s="56">
        <v>46839</v>
      </c>
      <c r="D21" s="56">
        <v>4488</v>
      </c>
      <c r="E21" s="56">
        <v>0</v>
      </c>
      <c r="F21" s="56"/>
      <c r="G21" s="32"/>
      <c r="M21" s="86"/>
      <c r="N21" s="9"/>
    </row>
    <row r="22" spans="1:14" x14ac:dyDescent="0.3">
      <c r="A22" s="85"/>
      <c r="B22" s="62"/>
      <c r="C22" s="62"/>
      <c r="D22" s="62"/>
      <c r="E22" s="62"/>
      <c r="F22" s="62"/>
      <c r="G22" s="63"/>
      <c r="M22" s="86"/>
      <c r="N22" s="9"/>
    </row>
    <row r="23" spans="1:14" x14ac:dyDescent="0.3">
      <c r="A23" s="68" t="s">
        <v>84</v>
      </c>
      <c r="B23" s="69">
        <f>SUM(B4:B22)</f>
        <v>34306.49</v>
      </c>
      <c r="C23" s="69">
        <f>SUM(C4:C22)</f>
        <v>12529.570000000007</v>
      </c>
      <c r="D23" s="69">
        <f>SUM(D4:D22)</f>
        <v>20709.36</v>
      </c>
      <c r="E23" s="69">
        <f>SUM(E4:E22)</f>
        <v>-1042.9300000000021</v>
      </c>
      <c r="F23" s="69">
        <f t="shared" ref="F23" si="0">SUM(F4:F22)</f>
        <v>-24528.3</v>
      </c>
      <c r="G23" s="70">
        <f>SUM(G4:G22)</f>
        <v>-43777.5</v>
      </c>
      <c r="M23" s="86"/>
      <c r="N23" s="9"/>
    </row>
    <row r="24" spans="1:14" x14ac:dyDescent="0.3">
      <c r="M24" s="86"/>
      <c r="N24" s="9"/>
    </row>
    <row r="25" spans="1:14" x14ac:dyDescent="0.3">
      <c r="M25" s="86"/>
      <c r="N25" s="9"/>
    </row>
    <row r="26" spans="1:14" x14ac:dyDescent="0.3">
      <c r="M26" s="86"/>
      <c r="N26" s="9"/>
    </row>
    <row r="27" spans="1:14" x14ac:dyDescent="0.3">
      <c r="M27" s="86"/>
      <c r="N27" s="9"/>
    </row>
    <row r="28" spans="1:14" x14ac:dyDescent="0.3">
      <c r="M28" s="86"/>
      <c r="N28" s="9"/>
    </row>
    <row r="29" spans="1:14" x14ac:dyDescent="0.3">
      <c r="M29" s="86"/>
      <c r="N29" s="9"/>
    </row>
    <row r="30" spans="1:14" x14ac:dyDescent="0.3">
      <c r="M30" s="86"/>
      <c r="N30" s="9"/>
    </row>
    <row r="31" spans="1:14" x14ac:dyDescent="0.3">
      <c r="M31" s="86"/>
      <c r="N31" s="9"/>
    </row>
    <row r="32" spans="1:14" x14ac:dyDescent="0.3">
      <c r="L32" s="87"/>
      <c r="M32" s="88"/>
      <c r="N32" s="89"/>
    </row>
    <row r="33" spans="1:14" x14ac:dyDescent="0.3">
      <c r="L33" s="87"/>
      <c r="M33" s="90"/>
      <c r="N33" s="91"/>
    </row>
    <row r="34" spans="1:14" x14ac:dyDescent="0.3">
      <c r="L34" s="87"/>
      <c r="M34" s="87"/>
      <c r="N34" s="87"/>
    </row>
    <row r="35" spans="1:14" ht="18" x14ac:dyDescent="0.35">
      <c r="A35" s="54" t="s">
        <v>80</v>
      </c>
      <c r="C35" s="55" t="s">
        <v>5</v>
      </c>
      <c r="D35" s="55" t="s">
        <v>57</v>
      </c>
      <c r="E35" s="55" t="s">
        <v>65</v>
      </c>
      <c r="F35" s="55" t="s">
        <v>71</v>
      </c>
      <c r="G35" s="55" t="s">
        <v>79</v>
      </c>
      <c r="H35" s="55" t="s">
        <v>116</v>
      </c>
    </row>
    <row r="36" spans="1:14" x14ac:dyDescent="0.3">
      <c r="A36" s="94" t="s">
        <v>82</v>
      </c>
    </row>
    <row r="37" spans="1:14" x14ac:dyDescent="0.3">
      <c r="A37" s="59">
        <v>3120</v>
      </c>
      <c r="B37" s="60" t="s">
        <v>15</v>
      </c>
      <c r="C37" s="57">
        <v>182665</v>
      </c>
      <c r="D37" s="57">
        <v>125340</v>
      </c>
      <c r="E37" s="57">
        <v>72285</v>
      </c>
      <c r="F37" s="57">
        <v>62525</v>
      </c>
      <c r="G37" s="58">
        <v>56820</v>
      </c>
      <c r="H37" s="58">
        <v>63802</v>
      </c>
    </row>
    <row r="38" spans="1:14" x14ac:dyDescent="0.3">
      <c r="A38" s="61">
        <v>3121</v>
      </c>
      <c r="B38" s="5" t="s">
        <v>3</v>
      </c>
      <c r="C38" s="56">
        <v>5040</v>
      </c>
      <c r="D38" s="56"/>
      <c r="E38" s="56"/>
      <c r="F38" s="56"/>
      <c r="G38" s="32"/>
      <c r="H38" s="32"/>
    </row>
    <row r="39" spans="1:14" x14ac:dyDescent="0.3">
      <c r="A39" s="61">
        <v>3125</v>
      </c>
      <c r="B39" s="5" t="s">
        <v>16</v>
      </c>
      <c r="C39" s="56">
        <f>-100+100</f>
        <v>0</v>
      </c>
      <c r="D39" s="56"/>
      <c r="E39" s="56">
        <v>4592</v>
      </c>
      <c r="F39" s="56">
        <v>3500</v>
      </c>
      <c r="G39" s="32">
        <v>0</v>
      </c>
      <c r="H39" s="32">
        <v>3690</v>
      </c>
    </row>
    <row r="40" spans="1:14" x14ac:dyDescent="0.3">
      <c r="A40" s="61">
        <v>3160</v>
      </c>
      <c r="B40" s="5" t="s">
        <v>17</v>
      </c>
      <c r="C40" s="56">
        <f>29940-600</f>
        <v>29340</v>
      </c>
      <c r="D40" s="56">
        <v>26760</v>
      </c>
      <c r="E40" s="56">
        <v>25620</v>
      </c>
      <c r="F40" s="56">
        <v>25380</v>
      </c>
      <c r="G40" s="32">
        <v>25260</v>
      </c>
      <c r="H40" s="32">
        <v>25040</v>
      </c>
    </row>
    <row r="41" spans="1:14" x14ac:dyDescent="0.3">
      <c r="A41" s="61">
        <v>3180</v>
      </c>
      <c r="B41" s="5" t="s">
        <v>59</v>
      </c>
      <c r="C41" s="56">
        <v>2163</v>
      </c>
      <c r="D41" s="56">
        <v>8811</v>
      </c>
      <c r="E41" s="56">
        <v>5132</v>
      </c>
      <c r="F41" s="56"/>
      <c r="G41" s="32"/>
      <c r="H41" s="32"/>
    </row>
    <row r="42" spans="1:14" x14ac:dyDescent="0.3">
      <c r="A42" s="61">
        <v>3695</v>
      </c>
      <c r="B42" s="5" t="s">
        <v>60</v>
      </c>
      <c r="C42" s="56">
        <v>600</v>
      </c>
      <c r="D42" s="56">
        <v>10400</v>
      </c>
      <c r="E42" s="56">
        <v>400</v>
      </c>
      <c r="F42" s="56">
        <v>-3400</v>
      </c>
      <c r="G42" s="32"/>
      <c r="H42" s="32"/>
    </row>
    <row r="43" spans="1:14" x14ac:dyDescent="0.3">
      <c r="A43" s="65">
        <v>3990</v>
      </c>
      <c r="B43" s="66" t="s">
        <v>18</v>
      </c>
      <c r="C43" s="62"/>
      <c r="D43" s="62">
        <v>408</v>
      </c>
      <c r="E43" s="62"/>
      <c r="F43" s="62">
        <v>4000</v>
      </c>
      <c r="G43" s="63"/>
      <c r="H43" s="63"/>
    </row>
    <row r="44" spans="1:14" x14ac:dyDescent="0.3">
      <c r="A44" s="30"/>
      <c r="B44" s="67" t="s">
        <v>83</v>
      </c>
      <c r="C44" s="64">
        <f t="shared" ref="C44:H44" si="1">SUM(C37:C43)</f>
        <v>219808</v>
      </c>
      <c r="D44" s="64">
        <f t="shared" si="1"/>
        <v>171719</v>
      </c>
      <c r="E44" s="64">
        <f t="shared" si="1"/>
        <v>108029</v>
      </c>
      <c r="F44" s="64">
        <f t="shared" si="1"/>
        <v>92005</v>
      </c>
      <c r="G44" s="33">
        <f t="shared" si="1"/>
        <v>82080</v>
      </c>
      <c r="H44" s="33">
        <f t="shared" si="1"/>
        <v>92532</v>
      </c>
    </row>
    <row r="45" spans="1:14" x14ac:dyDescent="0.3">
      <c r="A45" s="61">
        <v>4010</v>
      </c>
      <c r="B45" s="5" t="s">
        <v>19</v>
      </c>
      <c r="C45" s="56">
        <f>-68580+31670</f>
        <v>-36910</v>
      </c>
      <c r="D45" s="56">
        <v>1500</v>
      </c>
      <c r="E45" s="56">
        <v>-14220</v>
      </c>
      <c r="F45" s="56">
        <v>-14100</v>
      </c>
      <c r="G45" s="32">
        <v>-16340</v>
      </c>
      <c r="H45" s="32">
        <v>-17110</v>
      </c>
    </row>
    <row r="46" spans="1:14" x14ac:dyDescent="0.3">
      <c r="A46" s="61">
        <v>4130</v>
      </c>
      <c r="B46" s="5" t="s">
        <v>20</v>
      </c>
      <c r="C46" s="56">
        <v>-620.73</v>
      </c>
      <c r="D46" s="56">
        <v>-600</v>
      </c>
      <c r="E46" s="56"/>
      <c r="F46" s="56">
        <v>-911.94999999999993</v>
      </c>
      <c r="G46" s="32"/>
      <c r="H46" s="32"/>
    </row>
    <row r="47" spans="1:14" x14ac:dyDescent="0.3">
      <c r="A47" s="61">
        <v>4140</v>
      </c>
      <c r="B47" s="5" t="s">
        <v>21</v>
      </c>
      <c r="C47" s="56">
        <v>-25761.24</v>
      </c>
      <c r="D47" s="56">
        <v>-6400</v>
      </c>
      <c r="E47" s="56">
        <v>-14583</v>
      </c>
      <c r="F47" s="56">
        <v>-20119.14</v>
      </c>
      <c r="G47" s="32">
        <v>-21522.2</v>
      </c>
      <c r="H47" s="32">
        <v>-28330</v>
      </c>
    </row>
    <row r="48" spans="1:14" x14ac:dyDescent="0.3">
      <c r="A48" s="61">
        <v>4141</v>
      </c>
      <c r="B48" s="5" t="s">
        <v>22</v>
      </c>
      <c r="C48" s="56">
        <v>-12606</v>
      </c>
      <c r="D48" s="56">
        <v>-9993.2000000000007</v>
      </c>
      <c r="E48" s="56">
        <v>-6448.4</v>
      </c>
      <c r="F48" s="56">
        <v>-5130.3999999999996</v>
      </c>
      <c r="G48" s="32">
        <v>-6182</v>
      </c>
      <c r="H48" s="32">
        <v>-6406</v>
      </c>
    </row>
    <row r="49" spans="1:8" x14ac:dyDescent="0.3">
      <c r="A49" s="61">
        <v>4180</v>
      </c>
      <c r="B49" s="5" t="s">
        <v>39</v>
      </c>
      <c r="C49" s="56">
        <v>-10185</v>
      </c>
      <c r="D49" s="56">
        <v>-2700</v>
      </c>
      <c r="E49" s="56">
        <v>-6500</v>
      </c>
      <c r="F49" s="56">
        <v>-4676.49</v>
      </c>
      <c r="G49" s="32">
        <v>-12000</v>
      </c>
      <c r="H49" s="32">
        <v>-12500</v>
      </c>
    </row>
    <row r="50" spans="1:8" x14ac:dyDescent="0.3">
      <c r="A50" s="61">
        <v>4181</v>
      </c>
      <c r="B50" s="5" t="s">
        <v>23</v>
      </c>
      <c r="C50" s="56">
        <v>-900</v>
      </c>
      <c r="D50" s="56"/>
      <c r="E50" s="56">
        <v>-399</v>
      </c>
      <c r="F50" s="56">
        <v>-106</v>
      </c>
      <c r="G50" s="32"/>
      <c r="H50" s="32"/>
    </row>
    <row r="51" spans="1:8" x14ac:dyDescent="0.3">
      <c r="A51" s="61">
        <v>4182</v>
      </c>
      <c r="B51" s="5" t="s">
        <v>2</v>
      </c>
      <c r="C51" s="56">
        <v>-11277</v>
      </c>
      <c r="D51" s="56"/>
      <c r="E51" s="56">
        <v>-9987</v>
      </c>
      <c r="F51" s="56">
        <v>-2928</v>
      </c>
      <c r="G51" s="32">
        <v>-9238</v>
      </c>
      <c r="H51" s="32">
        <v>-9117.5</v>
      </c>
    </row>
    <row r="52" spans="1:8" x14ac:dyDescent="0.3">
      <c r="A52" s="61">
        <v>4183</v>
      </c>
      <c r="B52" s="5" t="s">
        <v>24</v>
      </c>
      <c r="C52" s="56"/>
      <c r="D52" s="56"/>
      <c r="E52" s="56"/>
      <c r="F52" s="56"/>
      <c r="G52" s="32"/>
      <c r="H52" s="32">
        <v>-7600</v>
      </c>
    </row>
    <row r="53" spans="1:8" x14ac:dyDescent="0.3">
      <c r="A53" s="61">
        <v>4192</v>
      </c>
      <c r="B53" s="5" t="s">
        <v>124</v>
      </c>
      <c r="C53" s="56">
        <v>-55040</v>
      </c>
      <c r="D53" s="56">
        <v>-80420</v>
      </c>
      <c r="E53" s="56">
        <v>-5270</v>
      </c>
      <c r="F53" s="56">
        <v>-12000</v>
      </c>
      <c r="G53" s="32"/>
      <c r="H53" s="32">
        <v>-14000</v>
      </c>
    </row>
    <row r="54" spans="1:8" x14ac:dyDescent="0.3">
      <c r="A54" s="61">
        <v>4195</v>
      </c>
      <c r="B54" s="5" t="s">
        <v>58</v>
      </c>
      <c r="C54" s="56"/>
      <c r="D54" s="56">
        <v>-45925</v>
      </c>
      <c r="E54" s="56"/>
      <c r="F54" s="56"/>
      <c r="G54" s="32"/>
      <c r="H54" s="32"/>
    </row>
    <row r="55" spans="1:8" x14ac:dyDescent="0.3">
      <c r="A55" s="61">
        <v>4199</v>
      </c>
      <c r="B55" s="5" t="s">
        <v>78</v>
      </c>
      <c r="C55" s="56"/>
      <c r="D55" s="56"/>
      <c r="E55" s="56"/>
      <c r="F55" s="56"/>
      <c r="G55" s="32">
        <v>-16700</v>
      </c>
      <c r="H55" s="32">
        <v>-7000</v>
      </c>
    </row>
    <row r="56" spans="1:8" x14ac:dyDescent="0.3">
      <c r="A56" s="61">
        <v>5010</v>
      </c>
      <c r="B56" s="5" t="s">
        <v>24</v>
      </c>
      <c r="C56" s="56">
        <v>-9400</v>
      </c>
      <c r="D56" s="56"/>
      <c r="E56" s="56">
        <v>-7700</v>
      </c>
      <c r="F56" s="56">
        <v>-9060</v>
      </c>
      <c r="G56" s="32">
        <v>-6200</v>
      </c>
      <c r="H56" s="32">
        <v>0</v>
      </c>
    </row>
    <row r="57" spans="1:8" x14ac:dyDescent="0.3">
      <c r="A57" s="61">
        <v>5840</v>
      </c>
      <c r="B57" s="5" t="s">
        <v>55</v>
      </c>
      <c r="C57" s="56">
        <v>-3838</v>
      </c>
      <c r="D57" s="56"/>
      <c r="E57" s="56">
        <v>-2400</v>
      </c>
      <c r="F57" s="56">
        <v>-4000</v>
      </c>
      <c r="G57" s="32">
        <v>800</v>
      </c>
      <c r="H57" s="32">
        <v>-2600</v>
      </c>
    </row>
    <row r="58" spans="1:8" x14ac:dyDescent="0.3">
      <c r="A58" s="61">
        <v>5845</v>
      </c>
      <c r="B58" s="5" t="s">
        <v>77</v>
      </c>
      <c r="C58" s="56"/>
      <c r="D58" s="56"/>
      <c r="E58" s="56"/>
      <c r="F58" s="56"/>
      <c r="G58" s="32">
        <v>-150</v>
      </c>
      <c r="H58" s="32">
        <v>0</v>
      </c>
    </row>
    <row r="59" spans="1:8" x14ac:dyDescent="0.3">
      <c r="A59" s="61">
        <v>6110</v>
      </c>
      <c r="B59" s="5" t="s">
        <v>25</v>
      </c>
      <c r="C59" s="56">
        <v>-886</v>
      </c>
      <c r="D59" s="56">
        <v>-790.23</v>
      </c>
      <c r="E59" s="56">
        <v>-574.36</v>
      </c>
      <c r="F59" s="56">
        <v>0</v>
      </c>
      <c r="G59" s="32"/>
      <c r="H59" s="32">
        <v>-1939</v>
      </c>
    </row>
    <row r="60" spans="1:8" x14ac:dyDescent="0.3">
      <c r="A60" s="61">
        <v>6340</v>
      </c>
      <c r="B60" s="5" t="s">
        <v>26</v>
      </c>
      <c r="C60" s="56">
        <v>-10000</v>
      </c>
      <c r="D60" s="56">
        <v>-10000</v>
      </c>
      <c r="E60" s="56">
        <v>-10000</v>
      </c>
      <c r="F60" s="56">
        <v>-10000</v>
      </c>
      <c r="G60" s="32">
        <v>-10000</v>
      </c>
      <c r="H60" s="32">
        <v>-10000</v>
      </c>
    </row>
    <row r="61" spans="1:8" x14ac:dyDescent="0.3">
      <c r="A61" s="61">
        <v>6570</v>
      </c>
      <c r="B61" s="5" t="s">
        <v>27</v>
      </c>
      <c r="C61" s="56">
        <v>-960.6</v>
      </c>
      <c r="D61" s="56">
        <v>-950</v>
      </c>
      <c r="E61" s="56">
        <v>-975.50000000000023</v>
      </c>
      <c r="F61" s="56">
        <v>0</v>
      </c>
      <c r="G61" s="32"/>
      <c r="H61" s="32">
        <v>-1088</v>
      </c>
    </row>
    <row r="62" spans="1:8" x14ac:dyDescent="0.3">
      <c r="A62" s="61">
        <v>6571</v>
      </c>
      <c r="B62" s="5" t="s">
        <v>28</v>
      </c>
      <c r="C62" s="56">
        <v>-1006</v>
      </c>
      <c r="D62" s="56">
        <v>-1662.2</v>
      </c>
      <c r="E62" s="56">
        <v>-886</v>
      </c>
      <c r="F62" s="56">
        <v>-1868.4499999999998</v>
      </c>
      <c r="G62" s="32">
        <v>-1519.1</v>
      </c>
      <c r="H62" s="32">
        <v>-932</v>
      </c>
    </row>
    <row r="63" spans="1:8" x14ac:dyDescent="0.3">
      <c r="A63" s="61">
        <v>7331</v>
      </c>
      <c r="B63" s="5" t="s">
        <v>29</v>
      </c>
      <c r="C63" s="56">
        <v>-2671.7</v>
      </c>
      <c r="D63" s="56">
        <v>-1108.8</v>
      </c>
      <c r="E63" s="56"/>
      <c r="F63" s="56">
        <v>-6327.5</v>
      </c>
      <c r="G63" s="32">
        <v>-5000</v>
      </c>
      <c r="H63" s="32">
        <v>-1250</v>
      </c>
    </row>
    <row r="64" spans="1:8" x14ac:dyDescent="0.3">
      <c r="A64" s="61">
        <v>7332</v>
      </c>
      <c r="B64" s="5" t="s">
        <v>30</v>
      </c>
      <c r="C64" s="56">
        <v>-3215</v>
      </c>
      <c r="D64" s="56">
        <v>-100</v>
      </c>
      <c r="E64" s="56">
        <v>-4300</v>
      </c>
      <c r="F64" s="56">
        <v>-1220</v>
      </c>
      <c r="G64" s="32">
        <v>-2325</v>
      </c>
      <c r="H64" s="32">
        <v>-4915</v>
      </c>
    </row>
    <row r="65" spans="1:9" x14ac:dyDescent="0.3">
      <c r="A65" s="61">
        <v>7333</v>
      </c>
      <c r="B65" s="5" t="s">
        <v>125</v>
      </c>
      <c r="C65" s="56">
        <v>0</v>
      </c>
      <c r="D65" s="56"/>
      <c r="E65" s="56"/>
      <c r="F65" s="56"/>
      <c r="G65" s="32"/>
      <c r="H65" s="32">
        <f>-7132-3690</f>
        <v>-10822</v>
      </c>
      <c r="I65" s="92"/>
    </row>
    <row r="66" spans="1:9" x14ac:dyDescent="0.3">
      <c r="A66" s="65">
        <v>7900</v>
      </c>
      <c r="B66" s="66" t="s">
        <v>31</v>
      </c>
      <c r="C66" s="62">
        <v>-224.24</v>
      </c>
      <c r="D66" s="62">
        <v>-40</v>
      </c>
      <c r="E66" s="62">
        <v>-3076.38</v>
      </c>
      <c r="F66" s="62">
        <v>-600</v>
      </c>
      <c r="G66" s="63">
        <v>-232</v>
      </c>
      <c r="H66" s="63">
        <v>-700</v>
      </c>
    </row>
    <row r="67" spans="1:9" x14ac:dyDescent="0.3">
      <c r="A67" s="30"/>
      <c r="B67" s="67" t="s">
        <v>85</v>
      </c>
      <c r="C67" s="64">
        <f t="shared" ref="C67:H67" si="2">SUM(C45:C66)</f>
        <v>-185501.51</v>
      </c>
      <c r="D67" s="64">
        <f t="shared" si="2"/>
        <v>-159189.43000000002</v>
      </c>
      <c r="E67" s="64">
        <f t="shared" si="2"/>
        <v>-87319.64</v>
      </c>
      <c r="F67" s="64">
        <f t="shared" si="2"/>
        <v>-93047.93</v>
      </c>
      <c r="G67" s="33">
        <f t="shared" si="2"/>
        <v>-106608.3</v>
      </c>
      <c r="H67" s="33">
        <f t="shared" si="2"/>
        <v>-136309.5</v>
      </c>
    </row>
    <row r="68" spans="1:9" x14ac:dyDescent="0.3">
      <c r="A68" s="71"/>
      <c r="B68" s="72" t="s">
        <v>84</v>
      </c>
      <c r="C68" s="69">
        <f t="shared" ref="C68:H68" si="3">SUM(C44,C67)</f>
        <v>34306.489999999991</v>
      </c>
      <c r="D68" s="69">
        <f t="shared" si="3"/>
        <v>12529.569999999978</v>
      </c>
      <c r="E68" s="69">
        <f t="shared" si="3"/>
        <v>20709.36</v>
      </c>
      <c r="F68" s="69">
        <f t="shared" si="3"/>
        <v>-1042.929999999993</v>
      </c>
      <c r="G68" s="70">
        <f t="shared" si="3"/>
        <v>-24528.300000000003</v>
      </c>
      <c r="H68" s="70">
        <f t="shared" si="3"/>
        <v>-43777.5</v>
      </c>
    </row>
  </sheetData>
  <pageMargins left="0.70866141732283472" right="0.70866141732283472" top="0.74803149606299213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Bokslut 250831</vt:lpstr>
      <vt:lpstr>Balansräkning</vt:lpstr>
      <vt:lpstr>Resultatjmf 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Matsson</dc:creator>
  <cp:lastModifiedBy>Marie Bogg</cp:lastModifiedBy>
  <cp:lastPrinted>2025-10-02T09:31:52Z</cp:lastPrinted>
  <dcterms:created xsi:type="dcterms:W3CDTF">2019-09-03T07:35:13Z</dcterms:created>
  <dcterms:modified xsi:type="dcterms:W3CDTF">2025-10-02T09:33:57Z</dcterms:modified>
</cp:coreProperties>
</file>